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00" windowHeight="9090"/>
  </bookViews>
  <sheets>
    <sheet name="Bilans 2024" sheetId="2" r:id="rId1"/>
    <sheet name="Rachunek zysków i strat 2024" sheetId="3" r:id="rId2"/>
    <sheet name="Zest.zmian w fund.2024" sheetId="4" r:id="rId3"/>
    <sheet name="Załącznik 21 Noty" sheetId="6" r:id="rId4"/>
  </sheets>
  <definedNames>
    <definedName name="_xlnm.Print_Area" localSheetId="0">'Bilans 2024'!$A$1:$F$57</definedName>
  </definedNames>
  <calcPr calcId="145621"/>
</workbook>
</file>

<file path=xl/calcChain.xml><?xml version="1.0" encoding="utf-8"?>
<calcChain xmlns="http://schemas.openxmlformats.org/spreadsheetml/2006/main">
  <c r="C652" i="6" l="1"/>
  <c r="F641" i="6"/>
  <c r="F652" i="6" s="1"/>
  <c r="E641" i="6"/>
  <c r="E652" i="6" s="1"/>
  <c r="D641" i="6"/>
  <c r="D652" i="6" s="1"/>
  <c r="C641" i="6"/>
  <c r="E630" i="6"/>
  <c r="F623" i="6"/>
  <c r="E623" i="6"/>
  <c r="F620" i="6"/>
  <c r="F630" i="6" s="1"/>
  <c r="E620" i="6"/>
  <c r="E614" i="6"/>
  <c r="F606" i="6"/>
  <c r="F614" i="6" s="1"/>
  <c r="E606" i="6"/>
  <c r="F603" i="6"/>
  <c r="E603" i="6"/>
  <c r="E596" i="6"/>
  <c r="F590" i="6"/>
  <c r="E590" i="6"/>
  <c r="F586" i="6"/>
  <c r="E586" i="6"/>
  <c r="F584" i="6"/>
  <c r="F596" i="6" s="1"/>
  <c r="E584" i="6"/>
  <c r="F577" i="6"/>
  <c r="F566" i="6"/>
  <c r="E566" i="6"/>
  <c r="F561" i="6"/>
  <c r="E561" i="6"/>
  <c r="E577" i="6" s="1"/>
  <c r="D555" i="6"/>
  <c r="C555" i="6"/>
  <c r="F524" i="6"/>
  <c r="E524" i="6"/>
  <c r="F521" i="6"/>
  <c r="F509" i="6" s="1"/>
  <c r="E521" i="6"/>
  <c r="F518" i="6"/>
  <c r="E518" i="6"/>
  <c r="F510" i="6"/>
  <c r="E510" i="6"/>
  <c r="E509" i="6" s="1"/>
  <c r="F496" i="6"/>
  <c r="F539" i="6" s="1"/>
  <c r="E496" i="6"/>
  <c r="E539" i="6" s="1"/>
  <c r="C472" i="6"/>
  <c r="B472" i="6"/>
  <c r="C467" i="6"/>
  <c r="C466" i="6" s="1"/>
  <c r="B467" i="6"/>
  <c r="B466" i="6" s="1"/>
  <c r="C461" i="6"/>
  <c r="B461" i="6"/>
  <c r="B455" i="6" s="1"/>
  <c r="C456" i="6"/>
  <c r="C455" i="6" s="1"/>
  <c r="B456" i="6"/>
  <c r="D430" i="6"/>
  <c r="C422" i="6"/>
  <c r="C421" i="6" s="1"/>
  <c r="C430" i="6" s="1"/>
  <c r="D421" i="6"/>
  <c r="H411" i="6"/>
  <c r="G411" i="6"/>
  <c r="F411" i="6"/>
  <c r="E411" i="6"/>
  <c r="D411" i="6"/>
  <c r="C411" i="6"/>
  <c r="B411" i="6"/>
  <c r="H410" i="6"/>
  <c r="G410" i="6"/>
  <c r="F410" i="6"/>
  <c r="E410" i="6"/>
  <c r="D410" i="6"/>
  <c r="C410" i="6"/>
  <c r="B410" i="6"/>
  <c r="I409" i="6"/>
  <c r="I408" i="6"/>
  <c r="I407" i="6"/>
  <c r="I410" i="6" s="1"/>
  <c r="I405" i="6"/>
  <c r="I404" i="6"/>
  <c r="I403" i="6"/>
  <c r="I402" i="6"/>
  <c r="I401" i="6"/>
  <c r="H401" i="6"/>
  <c r="G401" i="6"/>
  <c r="G406" i="6" s="1"/>
  <c r="G412" i="6" s="1"/>
  <c r="F401" i="6"/>
  <c r="F406" i="6" s="1"/>
  <c r="F412" i="6" s="1"/>
  <c r="E401" i="6"/>
  <c r="E406" i="6" s="1"/>
  <c r="E412" i="6" s="1"/>
  <c r="D401" i="6"/>
  <c r="C401" i="6"/>
  <c r="C406" i="6" s="1"/>
  <c r="C412" i="6" s="1"/>
  <c r="B401" i="6"/>
  <c r="I400" i="6"/>
  <c r="I399" i="6"/>
  <c r="I398" i="6"/>
  <c r="I397" i="6"/>
  <c r="H397" i="6"/>
  <c r="H406" i="6" s="1"/>
  <c r="H412" i="6" s="1"/>
  <c r="G397" i="6"/>
  <c r="F397" i="6"/>
  <c r="E397" i="6"/>
  <c r="D397" i="6"/>
  <c r="D406" i="6" s="1"/>
  <c r="D412" i="6" s="1"/>
  <c r="C397" i="6"/>
  <c r="B397" i="6"/>
  <c r="B406" i="6" s="1"/>
  <c r="B412" i="6" s="1"/>
  <c r="I396" i="6"/>
  <c r="I411" i="6" s="1"/>
  <c r="D377" i="6"/>
  <c r="C377" i="6"/>
  <c r="C370" i="6"/>
  <c r="D365" i="6"/>
  <c r="D370" i="6" s="1"/>
  <c r="C365" i="6"/>
  <c r="D357" i="6"/>
  <c r="C357" i="6"/>
  <c r="D338" i="6"/>
  <c r="D349" i="6" s="1"/>
  <c r="C338" i="6"/>
  <c r="C349" i="6" s="1"/>
  <c r="D327" i="6"/>
  <c r="C327" i="6"/>
  <c r="C318" i="6"/>
  <c r="D297" i="6"/>
  <c r="D318" i="6" s="1"/>
  <c r="C297" i="6"/>
  <c r="D285" i="6"/>
  <c r="C285" i="6"/>
  <c r="E269" i="6"/>
  <c r="D269" i="6"/>
  <c r="C269" i="6"/>
  <c r="B269" i="6"/>
  <c r="E266" i="6"/>
  <c r="D266" i="6"/>
  <c r="C266" i="6"/>
  <c r="B266" i="6"/>
  <c r="E261" i="6"/>
  <c r="E258" i="6"/>
  <c r="D258" i="6"/>
  <c r="D261" i="6" s="1"/>
  <c r="C258" i="6"/>
  <c r="C261" i="6" s="1"/>
  <c r="B258" i="6"/>
  <c r="B261" i="6" s="1"/>
  <c r="D244" i="6"/>
  <c r="C244" i="6"/>
  <c r="D232" i="6"/>
  <c r="D236" i="6" s="1"/>
  <c r="C232" i="6"/>
  <c r="D228" i="6"/>
  <c r="C228" i="6"/>
  <c r="D224" i="6"/>
  <c r="C224" i="6"/>
  <c r="C236" i="6" s="1"/>
  <c r="F218" i="6"/>
  <c r="E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 s="1"/>
  <c r="F197" i="6"/>
  <c r="E197" i="6"/>
  <c r="D197" i="6"/>
  <c r="D218" i="6" s="1"/>
  <c r="C197" i="6"/>
  <c r="C218" i="6" s="1"/>
  <c r="G196" i="6"/>
  <c r="G195" i="6"/>
  <c r="G194" i="6"/>
  <c r="G193" i="6"/>
  <c r="G192" i="6"/>
  <c r="G191" i="6"/>
  <c r="G190" i="6"/>
  <c r="G189" i="6"/>
  <c r="G218" i="6" s="1"/>
  <c r="G188" i="6"/>
  <c r="H180" i="6"/>
  <c r="G180" i="6"/>
  <c r="F180" i="6"/>
  <c r="E180" i="6"/>
  <c r="I179" i="6"/>
  <c r="I178" i="6"/>
  <c r="I177" i="6"/>
  <c r="I176" i="6"/>
  <c r="I175" i="6"/>
  <c r="I180" i="6" s="1"/>
  <c r="G168" i="6"/>
  <c r="F168" i="6"/>
  <c r="E168" i="6"/>
  <c r="G161" i="6"/>
  <c r="F161" i="6"/>
  <c r="E161" i="6"/>
  <c r="D129" i="6"/>
  <c r="C129" i="6"/>
  <c r="I116" i="6"/>
  <c r="H116" i="6"/>
  <c r="G116" i="6"/>
  <c r="F116" i="6"/>
  <c r="E116" i="6"/>
  <c r="D116" i="6"/>
  <c r="C116" i="6"/>
  <c r="B116" i="6"/>
  <c r="D95" i="6"/>
  <c r="C95" i="6"/>
  <c r="B95" i="6"/>
  <c r="E93" i="6"/>
  <c r="D93" i="6"/>
  <c r="C93" i="6"/>
  <c r="B93" i="6"/>
  <c r="E92" i="6"/>
  <c r="E91" i="6"/>
  <c r="E90" i="6"/>
  <c r="E87" i="6"/>
  <c r="E86" i="6"/>
  <c r="E85" i="6"/>
  <c r="E84" i="6" s="1"/>
  <c r="D84" i="6"/>
  <c r="C84" i="6"/>
  <c r="B84" i="6"/>
  <c r="E83" i="6"/>
  <c r="E82" i="6"/>
  <c r="E81" i="6"/>
  <c r="D81" i="6"/>
  <c r="D88" i="6" s="1"/>
  <c r="D96" i="6" s="1"/>
  <c r="C81" i="6"/>
  <c r="C88" i="6" s="1"/>
  <c r="C96" i="6" s="1"/>
  <c r="B81" i="6"/>
  <c r="B88" i="6" s="1"/>
  <c r="B96" i="6" s="1"/>
  <c r="E80" i="6"/>
  <c r="C67" i="6"/>
  <c r="C65" i="6"/>
  <c r="C57" i="6"/>
  <c r="C60" i="6" s="1"/>
  <c r="C54" i="6"/>
  <c r="C48" i="6"/>
  <c r="C45" i="6"/>
  <c r="C51" i="6" s="1"/>
  <c r="H35" i="6"/>
  <c r="G35" i="6"/>
  <c r="F35" i="6"/>
  <c r="E35" i="6"/>
  <c r="D35" i="6"/>
  <c r="C35" i="6"/>
  <c r="B35" i="6"/>
  <c r="H33" i="6"/>
  <c r="G33" i="6"/>
  <c r="F33" i="6"/>
  <c r="E33" i="6"/>
  <c r="D33" i="6"/>
  <c r="C33" i="6"/>
  <c r="B33" i="6"/>
  <c r="I32" i="6"/>
  <c r="I31" i="6"/>
  <c r="I30" i="6"/>
  <c r="I33" i="6" s="1"/>
  <c r="F28" i="6"/>
  <c r="E28" i="6"/>
  <c r="I27" i="6"/>
  <c r="I26" i="6"/>
  <c r="I25" i="6"/>
  <c r="H25" i="6"/>
  <c r="G25" i="6"/>
  <c r="F25" i="6"/>
  <c r="E25" i="6"/>
  <c r="D25" i="6"/>
  <c r="C25" i="6"/>
  <c r="B25" i="6"/>
  <c r="I24" i="6"/>
  <c r="I23" i="6"/>
  <c r="I22" i="6"/>
  <c r="I21" i="6"/>
  <c r="I28" i="6" s="1"/>
  <c r="H21" i="6"/>
  <c r="H28" i="6" s="1"/>
  <c r="G21" i="6"/>
  <c r="G28" i="6" s="1"/>
  <c r="G36" i="6" s="1"/>
  <c r="F21" i="6"/>
  <c r="E21" i="6"/>
  <c r="D21" i="6"/>
  <c r="D28" i="6" s="1"/>
  <c r="C21" i="6"/>
  <c r="C28" i="6" s="1"/>
  <c r="B21" i="6"/>
  <c r="B28" i="6" s="1"/>
  <c r="I20" i="6"/>
  <c r="G18" i="6"/>
  <c r="F18" i="6"/>
  <c r="F36" i="6" s="1"/>
  <c r="E18" i="6"/>
  <c r="E36" i="6" s="1"/>
  <c r="D18" i="6"/>
  <c r="I17" i="6"/>
  <c r="I16" i="6"/>
  <c r="I15" i="6"/>
  <c r="H15" i="6"/>
  <c r="G15" i="6"/>
  <c r="F15" i="6"/>
  <c r="E15" i="6"/>
  <c r="D15" i="6"/>
  <c r="C15" i="6"/>
  <c r="B15" i="6"/>
  <c r="I14" i="6"/>
  <c r="I13" i="6"/>
  <c r="I12" i="6"/>
  <c r="I11" i="6"/>
  <c r="H11" i="6"/>
  <c r="H18" i="6" s="1"/>
  <c r="G11" i="6"/>
  <c r="F11" i="6"/>
  <c r="E11" i="6"/>
  <c r="D11" i="6"/>
  <c r="C11" i="6"/>
  <c r="C18" i="6" s="1"/>
  <c r="C36" i="6" s="1"/>
  <c r="B11" i="6"/>
  <c r="B18" i="6" s="1"/>
  <c r="I10" i="6"/>
  <c r="I18" i="6" s="1"/>
  <c r="H36" i="6" l="1"/>
  <c r="C68" i="6"/>
  <c r="D36" i="6"/>
  <c r="I36" i="6"/>
  <c r="B36" i="6"/>
  <c r="E88" i="6"/>
  <c r="E96" i="6" s="1"/>
  <c r="E95" i="6"/>
  <c r="I35" i="6"/>
  <c r="I406" i="6"/>
  <c r="I412" i="6" s="1"/>
  <c r="I38" i="4" l="1"/>
  <c r="E35" i="2" l="1"/>
  <c r="H12" i="4" l="1"/>
  <c r="H23" i="4"/>
  <c r="H34" i="4"/>
  <c r="H38" i="4"/>
  <c r="G44" i="3" l="1"/>
  <c r="G40" i="3"/>
  <c r="G36" i="3"/>
  <c r="G32" i="3"/>
  <c r="G20" i="3"/>
  <c r="G13" i="3"/>
  <c r="E23" i="2"/>
  <c r="E14" i="2"/>
  <c r="E12" i="2" s="1"/>
  <c r="C32" i="2"/>
  <c r="B43" i="2"/>
  <c r="B37" i="2"/>
  <c r="B32" i="2"/>
  <c r="B15" i="2"/>
  <c r="B14" i="2" s="1"/>
  <c r="B12" i="2" s="1"/>
  <c r="G31" i="3" l="1"/>
  <c r="G39" i="3" s="1"/>
  <c r="G47" i="3" s="1"/>
  <c r="G50" i="3" s="1"/>
  <c r="E21" i="2"/>
  <c r="E52" i="2" s="1"/>
  <c r="B31" i="2"/>
  <c r="B52" i="2" s="1"/>
  <c r="I34" i="4"/>
  <c r="I23" i="4"/>
  <c r="I12" i="4"/>
  <c r="H44" i="3"/>
  <c r="H40" i="3"/>
  <c r="H36" i="3"/>
  <c r="H32" i="3"/>
  <c r="H20" i="3"/>
  <c r="H13" i="3"/>
  <c r="C43" i="2"/>
  <c r="C37" i="2"/>
  <c r="F35" i="2"/>
  <c r="F23" i="2"/>
  <c r="C15" i="2"/>
  <c r="C14" i="2" s="1"/>
  <c r="C12" i="2" s="1"/>
  <c r="F14" i="2"/>
  <c r="F12" i="2" s="1"/>
  <c r="F21" i="2" l="1"/>
  <c r="F52" i="2" s="1"/>
  <c r="H31" i="3"/>
  <c r="H39" i="3" s="1"/>
  <c r="H47" i="3" s="1"/>
  <c r="H50" i="3" s="1"/>
  <c r="C31" i="2"/>
  <c r="C52" i="2" s="1"/>
</calcChain>
</file>

<file path=xl/sharedStrings.xml><?xml version="1.0" encoding="utf-8"?>
<sst xmlns="http://schemas.openxmlformats.org/spreadsheetml/2006/main" count="891" uniqueCount="627">
  <si>
    <t>Inne</t>
  </si>
  <si>
    <t>Stan na początek roku</t>
  </si>
  <si>
    <t xml:space="preserve"> </t>
  </si>
  <si>
    <t>Usługi obce</t>
  </si>
  <si>
    <t>Pozostałe przychody operacyjne</t>
  </si>
  <si>
    <t>Dotacje</t>
  </si>
  <si>
    <t>Pozostałe koszty operacyjne</t>
  </si>
  <si>
    <t>Dywidendy i udziały w zyskach</t>
  </si>
  <si>
    <t>(rok, miesiąc, dzień)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</si>
  <si>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</si>
  <si>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</si>
  <si>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</si>
  <si>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</si>
  <si>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</si>
  <si>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</si>
  <si>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</si>
  <si>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00-056 Warszawa</t>
  </si>
  <si>
    <t>Urząd Dzielnicy Mokotów</t>
  </si>
  <si>
    <t>02-517 Warszawa</t>
  </si>
  <si>
    <t>jednostki budżetowej</t>
  </si>
  <si>
    <t>ul. Rakowiecka 25/27</t>
  </si>
  <si>
    <t>sporządzony</t>
  </si>
  <si>
    <t>Wysyłać bez pisma przewodniego</t>
  </si>
  <si>
    <t>Numer identyfikacyjny REGON</t>
  </si>
  <si>
    <t>015259640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</si>
  <si>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</si>
  <si>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</si>
  <si>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</si>
  <si>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</si>
  <si>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</si>
  <si>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</si>
  <si>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</si>
  <si>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</si>
  <si>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</si>
  <si>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</si>
  <si>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</si>
  <si>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</si>
  <si>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</si>
  <si>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</si>
  <si>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</si>
  <si>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</si>
  <si>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</si>
  <si>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</si>
  <si>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</si>
  <si>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</si>
  <si>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</si>
  <si>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</si>
  <si>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D. Zobowiązania  i rezerwy na zobowiązania</t>
  </si>
  <si>
    <t>2. Środki trwałe w budowie  (inwestycje)</t>
  </si>
  <si>
    <t>I. Zobowiązania długoterminowe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</si>
  <si>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</si>
  <si>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</si>
  <si>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</si>
  <si>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</si>
  <si>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</si>
  <si>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</si>
  <si>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 xml:space="preserve"> 1 Akcje i udziały</t>
  </si>
  <si>
    <t>3. Zobowiązania z tytułu ubezpieczeń i innych świadczeń</t>
  </si>
  <si>
    <t xml:space="preserve">2. Inne papiery wartościowe </t>
  </si>
  <si>
    <t>4. Zobowiązania z tytułu wynagrodzeń</t>
  </si>
  <si>
    <t>3. Inne długoterminowe aktywa finansowe</t>
  </si>
  <si>
    <t>5. Pozostałe zobowiązania</t>
  </si>
  <si>
    <t>V. Nieruchomości inwestycyjne</t>
  </si>
  <si>
    <t>6. 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</si>
  <si>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</si>
  <si>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</si>
  <si>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</si>
  <si>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</si>
  <si>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 xml:space="preserve"> I. Zapasy</t>
  </si>
  <si>
    <t>8.1. Zakładowy Fundusz Świadczeń Socjalnych</t>
  </si>
  <si>
    <t>1. Materiały</t>
  </si>
  <si>
    <t>8.2. Inne fundusze</t>
  </si>
  <si>
    <t>2. Półprodukty i produkty w toku</t>
  </si>
  <si>
    <t>III Rezerwy na zobowiązania</t>
  </si>
  <si>
    <t>3. Produkty gotowe</t>
  </si>
  <si>
    <t xml:space="preserve">IV. Rozliczenia międzyokresowe 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</si>
  <si>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</si>
  <si>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</si>
  <si>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</si>
  <si>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</si>
  <si>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</si>
  <si>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</si>
  <si>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</si>
  <si>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</si>
  <si>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</si>
  <si>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</si>
  <si>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</si>
  <si>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</si>
  <si>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</si>
  <si>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</si>
  <si>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</si>
  <si>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</si>
  <si>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</si>
  <si>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</si>
  <si>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</si>
  <si>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</si>
  <si>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</si>
  <si>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</si>
  <si>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</si>
  <si>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Mokotów m.st. Warszawy</t>
  </si>
  <si>
    <t>Rachunek zysków i strat</t>
  </si>
  <si>
    <t xml:space="preserve">jednostki </t>
  </si>
  <si>
    <t>(wariant porównawczy)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</si>
  <si>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</si>
  <si>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</si>
  <si>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</si>
  <si>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</si>
  <si>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</si>
  <si>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</si>
  <si>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</si>
  <si>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</si>
  <si>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</si>
  <si>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</si>
  <si>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</si>
  <si>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</si>
  <si>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</si>
  <si>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</si>
  <si>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</si>
  <si>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</si>
  <si>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</si>
  <si>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</si>
  <si>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</si>
  <si>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</si>
  <si>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</si>
  <si>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</si>
  <si>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</si>
  <si>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</si>
  <si>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</si>
  <si>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</si>
  <si>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</si>
  <si>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</si>
  <si>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</si>
  <si>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</si>
  <si>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</si>
  <si>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</si>
  <si>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</si>
  <si>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</si>
  <si>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</si>
  <si>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</si>
  <si>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</si>
  <si>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</si>
  <si>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</si>
  <si>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</si>
  <si>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</si>
  <si>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</si>
  <si>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</si>
  <si>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</si>
  <si>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</si>
  <si>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</si>
  <si>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</si>
  <si>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(strata)brutto (F+G-H)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</si>
  <si>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</si>
  <si>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</si>
  <si>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</si>
  <si>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</si>
  <si>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</si>
  <si>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</si>
  <si>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</si>
  <si>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>Data</t>
  </si>
  <si>
    <t xml:space="preserve">Kierownik jednostki </t>
  </si>
  <si>
    <t>………………………………….</t>
  </si>
  <si>
    <t>…………………………..</t>
  </si>
  <si>
    <t>………………………….....</t>
  </si>
  <si>
    <t xml:space="preserve">Zestawienie zmian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</si>
  <si>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</si>
  <si>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</si>
  <si>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</si>
  <si>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</si>
  <si>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</si>
  <si>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</si>
  <si>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</si>
  <si>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</si>
  <si>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</si>
  <si>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</si>
  <si>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</si>
  <si>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</si>
  <si>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</si>
  <si>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</si>
  <si>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</si>
  <si>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</si>
  <si>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</si>
  <si>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</si>
  <si>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</si>
  <si>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</si>
  <si>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</si>
  <si>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</si>
  <si>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</si>
  <si>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</si>
  <si>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</si>
  <si>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</si>
  <si>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</si>
  <si>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</si>
  <si>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………………………………………….</t>
  </si>
  <si>
    <t>…………………………………….</t>
  </si>
  <si>
    <t>III. Odpisy z wyniku finansowego (nadwyżka środków obrotowych) ( - )</t>
  </si>
  <si>
    <t>Al.Jerozolimskie 44</t>
  </si>
  <si>
    <t>00-024 Warszawa</t>
  </si>
  <si>
    <t>w funduszu jednostki budżetowej</t>
  </si>
  <si>
    <t>i samorządowego zakładu budżetowego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</si>
  <si>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</si>
  <si>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</si>
  <si>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</si>
  <si>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</si>
  <si>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</si>
  <si>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</si>
  <si>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</si>
  <si>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</si>
  <si>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</si>
  <si>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</si>
  <si>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</si>
  <si>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</si>
  <si>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</si>
  <si>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</si>
  <si>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</si>
  <si>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</si>
  <si>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</si>
  <si>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</si>
  <si>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</si>
  <si>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</si>
  <si>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</si>
  <si>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</si>
  <si>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</si>
  <si>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</si>
  <si>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</si>
  <si>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</si>
  <si>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</si>
  <si>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</si>
  <si>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</si>
  <si>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</si>
  <si>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</si>
  <si>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</si>
  <si>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</si>
  <si>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</si>
  <si>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</si>
  <si>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</si>
  <si>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</si>
  <si>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</si>
  <si>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</si>
  <si>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</si>
  <si>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</si>
  <si>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</si>
  <si>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</si>
  <si>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</si>
  <si>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</si>
  <si>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</si>
  <si>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</si>
  <si>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</si>
  <si>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</si>
  <si>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</si>
  <si>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</si>
  <si>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</si>
  <si>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</si>
  <si>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</si>
  <si>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</si>
  <si>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</si>
  <si>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</si>
  <si>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</si>
  <si>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</si>
  <si>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</si>
  <si>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</si>
  <si>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</si>
  <si>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</si>
  <si>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</si>
  <si>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</si>
  <si>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</si>
  <si>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</si>
  <si>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</si>
  <si>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</si>
  <si>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</si>
  <si>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</si>
  <si>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</si>
  <si>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</si>
  <si>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</si>
  <si>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</si>
  <si>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</si>
  <si>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</si>
  <si>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</si>
  <si>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</si>
  <si>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</si>
  <si>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</si>
  <si>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</si>
  <si>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</si>
  <si>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</si>
  <si>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</si>
  <si>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</si>
  <si>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</si>
  <si>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</si>
  <si>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</si>
  <si>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</si>
  <si>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</si>
  <si>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</si>
  <si>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</si>
  <si>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</si>
  <si>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</si>
  <si>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</si>
  <si>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</si>
  <si>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</si>
  <si>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</si>
  <si>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</si>
  <si>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</si>
  <si>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</si>
  <si>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</si>
  <si>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</si>
  <si>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</si>
  <si>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</si>
  <si>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</si>
  <si>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</si>
  <si>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</si>
  <si>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</si>
  <si>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</si>
  <si>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</si>
  <si>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</si>
  <si>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</si>
  <si>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</si>
  <si>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</si>
  <si>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</si>
  <si>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</si>
  <si>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</si>
  <si>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</si>
  <si>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</si>
  <si>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</si>
  <si>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</si>
  <si>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</si>
  <si>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</si>
  <si>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</si>
  <si>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</si>
  <si>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</si>
  <si>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</si>
  <si>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</si>
  <si>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</si>
  <si>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</si>
  <si>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</si>
  <si>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</si>
  <si>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</si>
  <si>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</si>
  <si>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</si>
  <si>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</si>
  <si>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</si>
  <si>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</si>
  <si>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</si>
  <si>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</si>
  <si>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</si>
  <si>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</si>
  <si>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</si>
  <si>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</si>
  <si>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</si>
  <si>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</si>
  <si>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</si>
  <si>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</si>
  <si>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</si>
  <si>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</si>
  <si>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</si>
  <si>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</si>
  <si>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</si>
  <si>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</si>
  <si>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</si>
  <si>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</si>
  <si>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</si>
  <si>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</si>
  <si>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</si>
  <si>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</si>
  <si>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</si>
  <si>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</si>
  <si>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</si>
  <si>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</si>
  <si>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</si>
  <si>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</si>
  <si>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</si>
  <si>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</si>
  <si>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</si>
  <si>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</si>
  <si>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</si>
  <si>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</si>
  <si>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</si>
  <si>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</si>
  <si>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</si>
  <si>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</si>
  <si>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</si>
  <si>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</si>
  <si>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</si>
  <si>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</si>
  <si>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</si>
  <si>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</si>
  <si>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</si>
  <si>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</si>
  <si>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</si>
  <si>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</si>
  <si>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</si>
  <si>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</si>
  <si>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</si>
  <si>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</si>
  <si>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</si>
  <si>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</si>
  <si>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</si>
  <si>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</si>
  <si>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</si>
  <si>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</si>
  <si>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</si>
  <si>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</si>
  <si>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</si>
  <si>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</si>
  <si>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</si>
  <si>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</si>
  <si>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</si>
  <si>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</si>
  <si>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</si>
  <si>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</si>
  <si>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</si>
  <si>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</si>
  <si>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</si>
  <si>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</si>
  <si>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</si>
  <si>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</si>
  <si>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</si>
  <si>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</si>
  <si>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</si>
  <si>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</si>
  <si>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</si>
  <si>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</si>
  <si>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</si>
  <si>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</si>
  <si>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</si>
  <si>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</si>
  <si>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</si>
  <si>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</si>
  <si>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</si>
  <si>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</si>
  <si>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</si>
  <si>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</si>
  <si>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</si>
  <si>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</si>
  <si>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</si>
  <si>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</si>
  <si>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</si>
  <si>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</si>
  <si>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</si>
  <si>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</si>
  <si>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</si>
  <si>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</si>
  <si>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</si>
  <si>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</si>
  <si>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</si>
  <si>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</si>
  <si>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</si>
  <si>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</si>
  <si>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</si>
  <si>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</si>
  <si>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</si>
  <si>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</si>
  <si>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</si>
  <si>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</si>
  <si>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</si>
  <si>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</si>
  <si>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</si>
  <si>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</si>
  <si>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</si>
  <si>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</si>
  <si>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</si>
  <si>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</si>
  <si>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</si>
  <si>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</si>
  <si>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</si>
  <si>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</si>
  <si>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</si>
  <si>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</si>
  <si>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</si>
  <si>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</si>
  <si>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</si>
  <si>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</si>
  <si>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</si>
  <si>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</si>
  <si>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</si>
  <si>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dodatek elektryczny/dodatek gazowy</t>
  </si>
  <si>
    <t>koszty związane z rosyjską agresja na Ukrainie, w tym koszty udzielonej pomocy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</si>
  <si>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</si>
  <si>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</si>
  <si>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</si>
  <si>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</si>
  <si>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</si>
  <si>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</si>
  <si>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</si>
  <si>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</si>
  <si>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</si>
  <si>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</si>
  <si>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</si>
  <si>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</si>
  <si>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</si>
  <si>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</si>
  <si>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</si>
  <si>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</si>
  <si>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</si>
  <si>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</si>
  <si>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</si>
  <si>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</si>
  <si>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</si>
  <si>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</si>
  <si>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</si>
  <si>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</si>
  <si>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</si>
  <si>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</si>
  <si>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</si>
  <si>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</si>
  <si>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</si>
  <si>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</si>
  <si>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</si>
  <si>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</si>
  <si>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</si>
  <si>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</si>
  <si>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</si>
  <si>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</si>
  <si>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</si>
  <si>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</si>
  <si>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</si>
  <si>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</si>
  <si>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</si>
  <si>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</si>
  <si>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</si>
  <si>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</si>
  <si>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</si>
  <si>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</si>
  <si>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</si>
  <si>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</si>
  <si>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</si>
  <si>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</si>
  <si>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</si>
  <si>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</si>
  <si>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</si>
  <si>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</si>
  <si>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</si>
  <si>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</si>
  <si>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</si>
  <si>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</si>
  <si>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</si>
  <si>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</si>
  <si>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</si>
  <si>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</si>
  <si>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</si>
  <si>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</si>
  <si>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</si>
  <si>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</si>
  <si>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</si>
  <si>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</si>
  <si>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</si>
  <si>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</si>
  <si>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</si>
  <si>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</si>
  <si>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</si>
  <si>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</si>
  <si>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</si>
  <si>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</si>
  <si>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</si>
  <si>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</si>
  <si>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</si>
  <si>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</si>
  <si>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</si>
  <si>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</si>
  <si>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</si>
  <si>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</si>
  <si>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</si>
  <si>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</si>
  <si>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</si>
  <si>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</si>
  <si>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</si>
  <si>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</si>
  <si>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</si>
  <si>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</si>
  <si>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</si>
  <si>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</si>
  <si>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</si>
  <si>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</si>
  <si>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</si>
  <si>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</si>
  <si>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</si>
  <si>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</si>
  <si>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</si>
  <si>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</si>
  <si>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</si>
  <si>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</si>
  <si>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</si>
  <si>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</si>
  <si>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</si>
  <si>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</si>
  <si>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</si>
  <si>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</si>
  <si>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</si>
  <si>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</si>
  <si>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</si>
  <si>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</si>
  <si>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Miejskie Przedsiębiorstwo Realizacji Inwestycji</t>
  </si>
  <si>
    <t>WAREXPO</t>
  </si>
  <si>
    <t>Przedsiębiorstwo Gospodarki Maszynami Budownictwa</t>
  </si>
  <si>
    <t xml:space="preserve">Miejskie Przedsiębiorstwo Oczyszczania </t>
  </si>
  <si>
    <t>Miejskie Przedsiębiorstwo Wodociągów i Kanalizacji</t>
  </si>
  <si>
    <t>Tramwaje Warszawskie</t>
  </si>
  <si>
    <t>TBS Warszawa Południe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</si>
  <si>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</si>
  <si>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</si>
  <si>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</si>
  <si>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</si>
  <si>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</si>
  <si>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</si>
  <si>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</si>
  <si>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</si>
  <si>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</si>
  <si>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</si>
  <si>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</si>
  <si>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</si>
  <si>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</si>
  <si>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</si>
  <si>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Nie wystapiły</t>
  </si>
  <si>
    <t>3.</t>
  </si>
  <si>
    <t>4.</t>
  </si>
  <si>
    <t>5.</t>
  </si>
  <si>
    <t>6.</t>
  </si>
  <si>
    <t>7.</t>
  </si>
  <si>
    <t>8.</t>
  </si>
  <si>
    <t>......................................</t>
  </si>
  <si>
    <t>………………………….</t>
  </si>
  <si>
    <t>..................................</t>
  </si>
  <si>
    <t>(główny księgowy)</t>
  </si>
  <si>
    <t>(kierownik jednostki)</t>
  </si>
  <si>
    <t>na dzień 31 grudnia 2024 roku</t>
  </si>
  <si>
    <t>sporządzony na dzień 31 grudnia 2024 r.</t>
  </si>
  <si>
    <t>sporządzone na dzień 31 grudnia 2024 r.</t>
  </si>
  <si>
    <t xml:space="preserve">  </t>
  </si>
  <si>
    <t xml:space="preserve">Szpital Czerniakowski </t>
  </si>
  <si>
    <t>nie wystąpiły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</si>
</sst>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#,##0.00;[Red]#,##0.00"/>
  </numFmts>
  <fonts count="6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8">
    <xf numFmtId="0" fontId="0" fillId="0" borderId="0"/>
    <xf numFmtId="0" fontId="3" fillId="0" borderId="0"/>
    <xf numFmtId="0" fontId="2" fillId="0" borderId="0"/>
    <xf numFmtId="0" fontId="1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4" fillId="18" borderId="0" applyNumberFormat="0" applyBorder="0" applyAlignment="0" applyProtection="0"/>
    <xf numFmtId="0" fontId="6" fillId="9" borderId="0" applyNumberFormat="0" applyBorder="0" applyAlignment="0" applyProtection="0"/>
    <xf numFmtId="0" fontId="7" fillId="19" borderId="47" applyNumberFormat="0" applyAlignment="0" applyProtection="0"/>
    <xf numFmtId="0" fontId="8" fillId="10" borderId="48" applyNumberFormat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0" borderId="49" applyNumberFormat="0" applyFill="0" applyAlignment="0" applyProtection="0"/>
    <xf numFmtId="0" fontId="12" fillId="0" borderId="50" applyNumberFormat="0" applyFill="0" applyAlignment="0" applyProtection="0"/>
    <xf numFmtId="0" fontId="13" fillId="0" borderId="51" applyNumberFormat="0" applyFill="0" applyAlignment="0" applyProtection="0"/>
    <xf numFmtId="0" fontId="13" fillId="0" borderId="0" applyNumberFormat="0" applyFill="0" applyBorder="0" applyAlignment="0" applyProtection="0"/>
    <xf numFmtId="0" fontId="14" fillId="18" borderId="47" applyNumberFormat="0" applyAlignment="0" applyProtection="0"/>
    <xf numFmtId="0" fontId="15" fillId="0" borderId="52" applyNumberFormat="0" applyFill="0" applyAlignment="0" applyProtection="0"/>
    <xf numFmtId="0" fontId="16" fillId="18" borderId="0" applyNumberFormat="0" applyBorder="0" applyAlignment="0" applyProtection="0"/>
    <xf numFmtId="0" fontId="1" fillId="17" borderId="53" applyNumberFormat="0" applyFont="0" applyAlignment="0" applyProtection="0"/>
    <xf numFmtId="0" fontId="17" fillId="19" borderId="54" applyNumberFormat="0" applyAlignment="0" applyProtection="0"/>
    <xf numFmtId="4" fontId="18" fillId="24" borderId="55" applyNumberFormat="0" applyProtection="0">
      <alignment vertical="center"/>
    </xf>
    <xf numFmtId="4" fontId="19" fillId="24" borderId="55" applyNumberFormat="0" applyProtection="0">
      <alignment vertical="center"/>
    </xf>
    <xf numFmtId="4" fontId="18" fillId="24" borderId="55" applyNumberFormat="0" applyProtection="0">
      <alignment horizontal="left" vertical="center" indent="1"/>
    </xf>
    <xf numFmtId="0" fontId="18" fillId="24" borderId="55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3" fillId="26" borderId="55" applyNumberFormat="0" applyProtection="0">
      <alignment horizontal="right" vertical="center"/>
    </xf>
    <xf numFmtId="4" fontId="3" fillId="27" borderId="55" applyNumberFormat="0" applyProtection="0">
      <alignment horizontal="right" vertical="center"/>
    </xf>
    <xf numFmtId="4" fontId="3" fillId="28" borderId="55" applyNumberFormat="0" applyProtection="0">
      <alignment horizontal="right" vertical="center"/>
    </xf>
    <xf numFmtId="4" fontId="3" fillId="29" borderId="55" applyNumberFormat="0" applyProtection="0">
      <alignment horizontal="right" vertical="center"/>
    </xf>
    <xf numFmtId="4" fontId="3" fillId="30" borderId="55" applyNumberFormat="0" applyProtection="0">
      <alignment horizontal="right" vertical="center"/>
    </xf>
    <xf numFmtId="4" fontId="3" fillId="31" borderId="55" applyNumberFormat="0" applyProtection="0">
      <alignment horizontal="right" vertical="center"/>
    </xf>
    <xf numFmtId="4" fontId="3" fillId="32" borderId="55" applyNumberFormat="0" applyProtection="0">
      <alignment horizontal="right" vertical="center"/>
    </xf>
    <xf numFmtId="4" fontId="3" fillId="33" borderId="55" applyNumberFormat="0" applyProtection="0">
      <alignment horizontal="right" vertical="center"/>
    </xf>
    <xf numFmtId="4" fontId="3" fillId="34" borderId="55" applyNumberFormat="0" applyProtection="0">
      <alignment horizontal="right" vertical="center"/>
    </xf>
    <xf numFmtId="4" fontId="18" fillId="35" borderId="56" applyNumberFormat="0" applyProtection="0">
      <alignment horizontal="left" vertical="center" indent="1"/>
    </xf>
    <xf numFmtId="4" fontId="3" fillId="36" borderId="0" applyNumberFormat="0" applyProtection="0">
      <alignment horizontal="left" vertical="center" indent="1"/>
    </xf>
    <xf numFmtId="4" fontId="20" fillId="37" borderId="0" applyNumberFormat="0" applyProtection="0">
      <alignment horizontal="left" vertical="center" indent="1"/>
    </xf>
    <xf numFmtId="4" fontId="3" fillId="25" borderId="55" applyNumberFormat="0" applyProtection="0">
      <alignment horizontal="right" vertical="center"/>
    </xf>
    <xf numFmtId="4" fontId="21" fillId="36" borderId="0" applyNumberFormat="0" applyProtection="0">
      <alignment horizontal="left" vertical="center" indent="1"/>
    </xf>
    <xf numFmtId="4" fontId="21" fillId="25" borderId="0" applyNumberFormat="0" applyProtection="0">
      <alignment horizontal="left" vertical="center" indent="1"/>
    </xf>
    <xf numFmtId="0" fontId="1" fillId="37" borderId="55" applyNumberFormat="0" applyProtection="0">
      <alignment horizontal="left" vertical="center" indent="1"/>
    </xf>
    <xf numFmtId="0" fontId="1" fillId="37" borderId="55" applyNumberFormat="0" applyProtection="0">
      <alignment horizontal="left" vertical="top" indent="1"/>
    </xf>
    <xf numFmtId="0" fontId="1" fillId="25" borderId="55" applyNumberFormat="0" applyProtection="0">
      <alignment horizontal="left" vertical="center" indent="1"/>
    </xf>
    <xf numFmtId="0" fontId="1" fillId="25" borderId="55" applyNumberFormat="0" applyProtection="0">
      <alignment horizontal="left" vertical="top" indent="1"/>
    </xf>
    <xf numFmtId="0" fontId="1" fillId="38" borderId="55" applyNumberFormat="0" applyProtection="0">
      <alignment horizontal="left" vertical="center" indent="1"/>
    </xf>
    <xf numFmtId="0" fontId="1" fillId="38" borderId="55" applyNumberFormat="0" applyProtection="0">
      <alignment horizontal="left" vertical="top" indent="1"/>
    </xf>
    <xf numFmtId="0" fontId="1" fillId="36" borderId="55" applyNumberFormat="0" applyProtection="0">
      <alignment horizontal="left" vertical="center" indent="1"/>
    </xf>
    <xf numFmtId="0" fontId="1" fillId="36" borderId="55" applyNumberFormat="0" applyProtection="0">
      <alignment horizontal="left" vertical="top" indent="1"/>
    </xf>
    <xf numFmtId="0" fontId="1" fillId="39" borderId="8" applyNumberFormat="0">
      <protection locked="0"/>
    </xf>
    <xf numFmtId="4" fontId="3" fillId="40" borderId="55" applyNumberFormat="0" applyProtection="0">
      <alignment vertical="center"/>
    </xf>
    <xf numFmtId="4" fontId="22" fillId="40" borderId="55" applyNumberFormat="0" applyProtection="0">
      <alignment vertical="center"/>
    </xf>
    <xf numFmtId="4" fontId="3" fillId="40" borderId="55" applyNumberFormat="0" applyProtection="0">
      <alignment horizontal="left" vertical="center" indent="1"/>
    </xf>
    <xf numFmtId="0" fontId="3" fillId="40" borderId="55" applyNumberFormat="0" applyProtection="0">
      <alignment horizontal="left" vertical="top" indent="1"/>
    </xf>
    <xf numFmtId="4" fontId="3" fillId="36" borderId="55" applyNumberFormat="0" applyProtection="0">
      <alignment horizontal="right" vertical="center"/>
    </xf>
    <xf numFmtId="4" fontId="22" fillId="36" borderId="55" applyNumberFormat="0" applyProtection="0">
      <alignment horizontal="right" vertical="center"/>
    </xf>
    <xf numFmtId="4" fontId="3" fillId="25" borderId="55" applyNumberFormat="0" applyProtection="0">
      <alignment horizontal="left" vertical="center" indent="1"/>
    </xf>
    <xf numFmtId="0" fontId="3" fillId="25" borderId="55" applyNumberFormat="0" applyProtection="0">
      <alignment horizontal="left" vertical="top" indent="1"/>
    </xf>
    <xf numFmtId="4" fontId="23" fillId="41" borderId="0" applyNumberFormat="0" applyProtection="0">
      <alignment horizontal="left" vertical="center" indent="1"/>
    </xf>
    <xf numFmtId="4" fontId="24" fillId="36" borderId="55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9" fillId="0" borderId="57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15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7" fillId="0" borderId="0" xfId="2" applyFont="1"/>
    <xf numFmtId="0" fontId="2" fillId="0" borderId="0" xfId="2"/>
    <xf numFmtId="0" fontId="2" fillId="42" borderId="0" xfId="2" applyFill="1"/>
    <xf numFmtId="0" fontId="2" fillId="0" borderId="0" xfId="2" applyAlignment="1">
      <alignment wrapText="1"/>
    </xf>
    <xf numFmtId="0" fontId="2" fillId="0" borderId="0" xfId="2" applyAlignment="1">
      <alignment vertical="center" wrapText="1"/>
    </xf>
    <xf numFmtId="0" fontId="2" fillId="43" borderId="0" xfId="2" applyFill="1" applyAlignment="1">
      <alignment vertical="center" wrapText="1"/>
    </xf>
    <xf numFmtId="0" fontId="29" fillId="0" borderId="0" xfId="2" applyFont="1" applyAlignment="1">
      <alignment vertical="center" wrapText="1"/>
    </xf>
    <xf numFmtId="4" fontId="2" fillId="0" borderId="0" xfId="2" applyNumberFormat="1" applyAlignment="1">
      <alignment vertical="center" wrapText="1"/>
    </xf>
    <xf numFmtId="0" fontId="29" fillId="0" borderId="0" xfId="2" applyFont="1" applyBorder="1" applyAlignment="1">
      <alignment vertical="center"/>
    </xf>
    <xf numFmtId="0" fontId="29" fillId="0" borderId="0" xfId="2" applyFont="1" applyAlignment="1">
      <alignment vertical="center"/>
    </xf>
    <xf numFmtId="0" fontId="28" fillId="0" borderId="0" xfId="2" applyFont="1" applyFill="1" applyBorder="1" applyAlignment="1" applyProtection="1">
      <alignment vertical="center"/>
      <protection locked="0"/>
    </xf>
    <xf numFmtId="0" fontId="2" fillId="0" borderId="0" xfId="2" applyFill="1" applyAlignment="1">
      <alignment vertical="center"/>
    </xf>
    <xf numFmtId="0" fontId="2" fillId="0" borderId="0" xfId="2" applyBorder="1" applyAlignment="1">
      <alignment vertical="center"/>
    </xf>
    <xf numFmtId="0" fontId="2" fillId="0" borderId="0" xfId="2" applyAlignment="1">
      <alignment vertical="center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horizontal="right" vertical="center"/>
    </xf>
    <xf numFmtId="0" fontId="2" fillId="0" borderId="0" xfId="2" applyFill="1" applyBorder="1" applyAlignment="1">
      <alignment vertical="center"/>
    </xf>
    <xf numFmtId="0" fontId="2" fillId="42" borderId="0" xfId="2" applyFill="1" applyBorder="1" applyAlignment="1">
      <alignment vertical="center"/>
    </xf>
    <xf numFmtId="4" fontId="2" fillId="0" borderId="0" xfId="2" applyNumberFormat="1" applyAlignment="1">
      <alignment vertical="center"/>
    </xf>
    <xf numFmtId="0" fontId="2" fillId="42" borderId="0" xfId="2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0" fontId="0" fillId="0" borderId="12" xfId="0" applyFill="1" applyBorder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4" fontId="3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0" fontId="1" fillId="0" borderId="13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right" vertical="center"/>
    </xf>
    <xf numFmtId="0" fontId="30" fillId="0" borderId="0" xfId="0" applyFont="1"/>
    <xf numFmtId="4" fontId="0" fillId="0" borderId="0" xfId="0" applyNumberFormat="1"/>
    <xf numFmtId="0" fontId="0" fillId="0" borderId="0" xfId="0" applyBorder="1"/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horizontal="left"/>
    </xf>
    <xf numFmtId="0" fontId="32" fillId="0" borderId="0" xfId="0" applyFont="1" applyAlignment="1">
      <alignment horizontal="right"/>
    </xf>
    <xf numFmtId="0" fontId="34" fillId="0" borderId="40" xfId="0" applyFont="1" applyFill="1" applyBorder="1"/>
    <xf numFmtId="0" fontId="34" fillId="0" borderId="59" xfId="0" applyFont="1" applyFill="1" applyBorder="1"/>
    <xf numFmtId="0" fontId="34" fillId="0" borderId="11" xfId="0" applyFont="1" applyFill="1" applyBorder="1"/>
    <xf numFmtId="0" fontId="35" fillId="0" borderId="12" xfId="0" applyFont="1" applyFill="1" applyBorder="1"/>
    <xf numFmtId="0" fontId="34" fillId="0" borderId="0" xfId="0" applyFont="1" applyFill="1" applyBorder="1"/>
    <xf numFmtId="0" fontId="34" fillId="0" borderId="13" xfId="0" applyFont="1" applyFill="1" applyBorder="1"/>
    <xf numFmtId="0" fontId="34" fillId="0" borderId="14" xfId="0" applyFont="1" applyFill="1" applyBorder="1"/>
    <xf numFmtId="0" fontId="34" fillId="0" borderId="12" xfId="0" applyFont="1" applyFill="1" applyBorder="1"/>
    <xf numFmtId="0" fontId="35" fillId="42" borderId="12" xfId="2" applyFont="1" applyFill="1" applyBorder="1" applyAlignment="1" applyProtection="1">
      <alignment horizontal="left"/>
      <protection locked="0" hidden="1"/>
    </xf>
    <xf numFmtId="0" fontId="35" fillId="42" borderId="14" xfId="2" applyFont="1" applyFill="1" applyBorder="1" applyAlignment="1" applyProtection="1">
      <alignment horizontal="left"/>
      <protection locked="0" hidden="1"/>
    </xf>
    <xf numFmtId="0" fontId="34" fillId="0" borderId="43" xfId="0" applyFont="1" applyFill="1" applyBorder="1"/>
    <xf numFmtId="0" fontId="34" fillId="0" borderId="39" xfId="0" applyFont="1" applyFill="1" applyBorder="1"/>
    <xf numFmtId="0" fontId="34" fillId="0" borderId="29" xfId="0" applyFont="1" applyFill="1" applyBorder="1"/>
    <xf numFmtId="0" fontId="35" fillId="0" borderId="14" xfId="0" applyFont="1" applyFill="1" applyBorder="1"/>
    <xf numFmtId="0" fontId="34" fillId="0" borderId="45" xfId="0" applyFont="1" applyFill="1" applyBorder="1"/>
    <xf numFmtId="0" fontId="34" fillId="0" borderId="37" xfId="0" applyFont="1" applyFill="1" applyBorder="1"/>
    <xf numFmtId="0" fontId="34" fillId="0" borderId="38" xfId="0" applyFont="1" applyFill="1" applyBorder="1"/>
    <xf numFmtId="0" fontId="34" fillId="0" borderId="60" xfId="0" applyFont="1" applyFill="1" applyBorder="1"/>
    <xf numFmtId="0" fontId="34" fillId="0" borderId="41" xfId="0" applyFont="1" applyFill="1" applyBorder="1"/>
    <xf numFmtId="0" fontId="34" fillId="0" borderId="1" xfId="0" applyFont="1" applyFill="1" applyBorder="1"/>
    <xf numFmtId="0" fontId="34" fillId="0" borderId="2" xfId="0" applyFont="1" applyFill="1" applyBorder="1"/>
    <xf numFmtId="0" fontId="34" fillId="0" borderId="32" xfId="0" applyFont="1" applyFill="1" applyBorder="1"/>
    <xf numFmtId="0" fontId="34" fillId="0" borderId="30" xfId="0" applyFont="1" applyFill="1" applyBorder="1" applyAlignment="1">
      <alignment horizontal="center" wrapText="1"/>
    </xf>
    <xf numFmtId="0" fontId="34" fillId="0" borderId="4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/>
    </xf>
    <xf numFmtId="0" fontId="35" fillId="0" borderId="26" xfId="0" applyFont="1" applyFill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4" fontId="35" fillId="2" borderId="58" xfId="0" applyNumberFormat="1" applyFont="1" applyFill="1" applyBorder="1" applyAlignment="1">
      <alignment horizontal="right" vertical="center" wrapText="1"/>
    </xf>
    <xf numFmtId="4" fontId="35" fillId="2" borderId="9" xfId="0" applyNumberFormat="1" applyFont="1" applyFill="1" applyBorder="1" applyAlignment="1">
      <alignment horizontal="right" vertical="center" wrapText="1"/>
    </xf>
    <xf numFmtId="0" fontId="34" fillId="0" borderId="43" xfId="0" applyFont="1" applyFill="1" applyBorder="1" applyAlignment="1">
      <alignment vertical="center"/>
    </xf>
    <xf numFmtId="0" fontId="34" fillId="0" borderId="39" xfId="0" applyFont="1" applyFill="1" applyBorder="1" applyAlignment="1">
      <alignment vertical="center"/>
    </xf>
    <xf numFmtId="0" fontId="34" fillId="0" borderId="29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4" fontId="34" fillId="2" borderId="9" xfId="0" applyNumberFormat="1" applyFont="1" applyFill="1" applyBorder="1" applyAlignment="1">
      <alignment horizontal="right" vertical="center" wrapText="1"/>
    </xf>
    <xf numFmtId="4" fontId="34" fillId="0" borderId="44" xfId="0" applyNumberFormat="1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vertical="center"/>
    </xf>
    <xf numFmtId="0" fontId="34" fillId="43" borderId="39" xfId="0" applyFont="1" applyFill="1" applyBorder="1" applyAlignment="1">
      <alignment vertical="center"/>
    </xf>
    <xf numFmtId="4" fontId="34" fillId="43" borderId="44" xfId="0" applyNumberFormat="1" applyFont="1" applyFill="1" applyBorder="1" applyAlignment="1">
      <alignment horizontal="right" vertical="center"/>
    </xf>
    <xf numFmtId="0" fontId="35" fillId="0" borderId="42" xfId="0" applyFont="1" applyFill="1" applyBorder="1" applyAlignment="1">
      <alignment vertical="center" wrapText="1"/>
    </xf>
    <xf numFmtId="4" fontId="35" fillId="43" borderId="61" xfId="0" applyNumberFormat="1" applyFont="1" applyFill="1" applyBorder="1" applyAlignment="1">
      <alignment horizontal="right" vertical="center"/>
    </xf>
    <xf numFmtId="0" fontId="34" fillId="43" borderId="22" xfId="0" applyFont="1" applyFill="1" applyBorder="1" applyAlignment="1">
      <alignment vertical="center"/>
    </xf>
    <xf numFmtId="0" fontId="34" fillId="0" borderId="42" xfId="0" applyFont="1" applyFill="1" applyBorder="1" applyAlignment="1">
      <alignment vertical="center"/>
    </xf>
    <xf numFmtId="0" fontId="34" fillId="43" borderId="35" xfId="0" applyFont="1" applyFill="1" applyBorder="1" applyAlignment="1">
      <alignment vertical="center"/>
    </xf>
    <xf numFmtId="0" fontId="34" fillId="43" borderId="28" xfId="0" applyFont="1" applyFill="1" applyBorder="1" applyAlignment="1">
      <alignment vertical="center"/>
    </xf>
    <xf numFmtId="4" fontId="34" fillId="0" borderId="13" xfId="0" applyNumberFormat="1" applyFont="1" applyBorder="1" applyAlignment="1">
      <alignment vertical="center"/>
    </xf>
    <xf numFmtId="0" fontId="35" fillId="0" borderId="43" xfId="0" applyFont="1" applyFill="1" applyBorder="1" applyAlignment="1">
      <alignment vertical="center"/>
    </xf>
    <xf numFmtId="0" fontId="35" fillId="0" borderId="39" xfId="0" applyFont="1" applyFill="1" applyBorder="1" applyAlignment="1">
      <alignment vertical="center"/>
    </xf>
    <xf numFmtId="0" fontId="35" fillId="0" borderId="22" xfId="0" applyFont="1" applyFill="1" applyBorder="1" applyAlignment="1">
      <alignment vertical="center"/>
    </xf>
    <xf numFmtId="4" fontId="35" fillId="2" borderId="15" xfId="0" applyNumberFormat="1" applyFont="1" applyFill="1" applyBorder="1" applyAlignment="1">
      <alignment horizontal="right" vertical="center" wrapText="1"/>
    </xf>
    <xf numFmtId="4" fontId="34" fillId="2" borderId="15" xfId="0" applyNumberFormat="1" applyFont="1" applyFill="1" applyBorder="1" applyAlignment="1">
      <alignment horizontal="right" vertical="center" wrapText="1"/>
    </xf>
    <xf numFmtId="4" fontId="34" fillId="0" borderId="21" xfId="0" applyNumberFormat="1" applyFont="1" applyFill="1" applyBorder="1" applyAlignment="1">
      <alignment horizontal="right" vertical="center"/>
    </xf>
    <xf numFmtId="4" fontId="35" fillId="2" borderId="16" xfId="0" applyNumberFormat="1" applyFont="1" applyFill="1" applyBorder="1" applyAlignment="1">
      <alignment horizontal="right" vertical="center" wrapText="1"/>
    </xf>
    <xf numFmtId="0" fontId="35" fillId="0" borderId="41" xfId="0" applyFont="1" applyFill="1" applyBorder="1" applyAlignment="1">
      <alignment vertical="center"/>
    </xf>
    <xf numFmtId="4" fontId="34" fillId="0" borderId="23" xfId="0" applyNumberFormat="1" applyFont="1" applyFill="1" applyBorder="1" applyAlignment="1">
      <alignment horizontal="right" vertical="center"/>
    </xf>
    <xf numFmtId="4" fontId="34" fillId="0" borderId="33" xfId="0" applyNumberFormat="1" applyFont="1" applyFill="1" applyBorder="1" applyAlignment="1">
      <alignment horizontal="right" vertical="center"/>
    </xf>
    <xf numFmtId="0" fontId="35" fillId="0" borderId="3" xfId="0" applyFont="1" applyFill="1" applyBorder="1" applyAlignment="1">
      <alignment vertical="center"/>
    </xf>
    <xf numFmtId="0" fontId="35" fillId="0" borderId="4" xfId="0" applyFont="1" applyFill="1" applyBorder="1" applyAlignment="1">
      <alignment vertical="center"/>
    </xf>
    <xf numFmtId="0" fontId="35" fillId="0" borderId="5" xfId="0" applyFont="1" applyFill="1" applyBorder="1" applyAlignment="1">
      <alignment vertical="center"/>
    </xf>
    <xf numFmtId="4" fontId="35" fillId="0" borderId="62" xfId="0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4" fontId="35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4" fontId="34" fillId="0" borderId="16" xfId="0" applyNumberFormat="1" applyFont="1" applyFill="1" applyBorder="1" applyAlignment="1">
      <alignment horizontal="right" vertical="center"/>
    </xf>
    <xf numFmtId="4" fontId="34" fillId="43" borderId="21" xfId="0" applyNumberFormat="1" applyFont="1" applyFill="1" applyBorder="1" applyAlignment="1">
      <alignment horizontal="right" vertical="center"/>
    </xf>
    <xf numFmtId="4" fontId="34" fillId="0" borderId="15" xfId="0" applyNumberFormat="1" applyFont="1" applyFill="1" applyBorder="1" applyAlignment="1">
      <alignment horizontal="right" vertical="center"/>
    </xf>
    <xf numFmtId="4" fontId="34" fillId="0" borderId="61" xfId="0" applyNumberFormat="1" applyFont="1" applyFill="1" applyBorder="1" applyAlignment="1">
      <alignment horizontal="right" vertical="center"/>
    </xf>
    <xf numFmtId="0" fontId="34" fillId="0" borderId="6" xfId="2" applyFont="1" applyBorder="1" applyProtection="1">
      <protection locked="0" hidden="1"/>
    </xf>
    <xf numFmtId="0" fontId="34" fillId="0" borderId="10" xfId="2" applyFont="1" applyBorder="1" applyProtection="1">
      <protection locked="0" hidden="1"/>
    </xf>
    <xf numFmtId="0" fontId="34" fillId="42" borderId="6" xfId="2" applyFont="1" applyFill="1" applyBorder="1" applyProtection="1">
      <protection locked="0" hidden="1"/>
    </xf>
    <xf numFmtId="0" fontId="34" fillId="42" borderId="10" xfId="2" applyFont="1" applyFill="1" applyBorder="1" applyProtection="1">
      <protection locked="0" hidden="1"/>
    </xf>
    <xf numFmtId="0" fontId="34" fillId="0" borderId="12" xfId="2" applyFont="1" applyBorder="1" applyProtection="1">
      <protection locked="0" hidden="1"/>
    </xf>
    <xf numFmtId="0" fontId="34" fillId="0" borderId="13" xfId="2" applyFont="1" applyBorder="1" applyProtection="1">
      <protection locked="0" hidden="1"/>
    </xf>
    <xf numFmtId="0" fontId="35" fillId="42" borderId="13" xfId="2" applyFont="1" applyFill="1" applyBorder="1" applyProtection="1">
      <protection locked="0" hidden="1"/>
    </xf>
    <xf numFmtId="0" fontId="35" fillId="0" borderId="12" xfId="2" applyFont="1" applyBorder="1" applyProtection="1">
      <protection locked="0" hidden="1"/>
    </xf>
    <xf numFmtId="0" fontId="35" fillId="0" borderId="13" xfId="2" applyFont="1" applyBorder="1" applyProtection="1">
      <protection locked="0" hidden="1"/>
    </xf>
    <xf numFmtId="0" fontId="34" fillId="42" borderId="43" xfId="2" applyFont="1" applyFill="1" applyBorder="1" applyProtection="1">
      <protection locked="0" hidden="1"/>
    </xf>
    <xf numFmtId="0" fontId="34" fillId="42" borderId="29" xfId="2" applyFont="1" applyFill="1" applyBorder="1" applyProtection="1">
      <protection locked="0" hidden="1"/>
    </xf>
    <xf numFmtId="0" fontId="35" fillId="0" borderId="43" xfId="2" applyFont="1" applyBorder="1"/>
    <xf numFmtId="0" fontId="35" fillId="0" borderId="29" xfId="2" applyFont="1" applyBorder="1" applyProtection="1">
      <protection locked="0" hidden="1"/>
    </xf>
    <xf numFmtId="0" fontId="34" fillId="42" borderId="12" xfId="2" applyFont="1" applyFill="1" applyBorder="1" applyProtection="1">
      <protection locked="0" hidden="1"/>
    </xf>
    <xf numFmtId="0" fontId="34" fillId="42" borderId="13" xfId="2" applyFont="1" applyFill="1" applyBorder="1" applyProtection="1">
      <protection locked="0" hidden="1"/>
    </xf>
    <xf numFmtId="0" fontId="34" fillId="42" borderId="0" xfId="2" applyFont="1" applyFill="1" applyBorder="1" applyProtection="1">
      <protection locked="0" hidden="1"/>
    </xf>
    <xf numFmtId="49" fontId="35" fillId="0" borderId="41" xfId="2" applyNumberFormat="1" applyFont="1" applyBorder="1" applyAlignment="1" applyProtection="1">
      <alignment horizontal="center"/>
      <protection locked="0" hidden="1"/>
    </xf>
    <xf numFmtId="0" fontId="34" fillId="0" borderId="2" xfId="2" applyFont="1" applyBorder="1" applyProtection="1">
      <protection locked="0" hidden="1"/>
    </xf>
    <xf numFmtId="0" fontId="34" fillId="42" borderId="41" xfId="2" applyFont="1" applyFill="1" applyBorder="1" applyProtection="1">
      <protection locked="0" hidden="1"/>
    </xf>
    <xf numFmtId="0" fontId="34" fillId="42" borderId="2" xfId="2" applyFont="1" applyFill="1" applyBorder="1" applyProtection="1">
      <protection locked="0" hidden="1"/>
    </xf>
    <xf numFmtId="0" fontId="34" fillId="0" borderId="0" xfId="2" applyFont="1" applyBorder="1" applyProtection="1">
      <protection locked="0" hidden="1"/>
    </xf>
    <xf numFmtId="0" fontId="35" fillId="0" borderId="3" xfId="2" applyFont="1" applyBorder="1" applyAlignment="1" applyProtection="1">
      <alignment horizontal="center" vertical="center" wrapText="1"/>
      <protection locked="0" hidden="1"/>
    </xf>
    <xf numFmtId="0" fontId="35" fillId="0" borderId="18" xfId="2" applyFont="1" applyBorder="1" applyAlignment="1" applyProtection="1">
      <alignment horizontal="center" vertical="top" wrapText="1"/>
      <protection locked="0" hidden="1"/>
    </xf>
    <xf numFmtId="0" fontId="35" fillId="42" borderId="18" xfId="2" applyFont="1" applyFill="1" applyBorder="1" applyAlignment="1" applyProtection="1">
      <alignment horizontal="center" vertical="top" wrapText="1"/>
      <protection locked="0" hidden="1"/>
    </xf>
    <xf numFmtId="0" fontId="35" fillId="42" borderId="18" xfId="2" applyFont="1" applyFill="1" applyBorder="1" applyAlignment="1" applyProtection="1">
      <alignment horizontal="center" vertical="center" wrapText="1"/>
      <protection locked="0" hidden="1"/>
    </xf>
    <xf numFmtId="0" fontId="35" fillId="42" borderId="5" xfId="2" applyFont="1" applyFill="1" applyBorder="1" applyAlignment="1" applyProtection="1">
      <alignment horizontal="center" vertical="top" wrapText="1"/>
      <protection locked="0" hidden="1"/>
    </xf>
    <xf numFmtId="0" fontId="35" fillId="0" borderId="43" xfId="2" applyFont="1" applyBorder="1" applyAlignment="1" applyProtection="1">
      <alignment vertical="center" wrapText="1"/>
      <protection locked="0" hidden="1"/>
    </xf>
    <xf numFmtId="4" fontId="35" fillId="2" borderId="58" xfId="0" applyNumberFormat="1" applyFont="1" applyFill="1" applyBorder="1" applyAlignment="1">
      <alignment horizontal="right" vertical="center"/>
    </xf>
    <xf numFmtId="0" fontId="35" fillId="42" borderId="19" xfId="2" applyFont="1" applyFill="1" applyBorder="1" applyAlignment="1" applyProtection="1">
      <alignment vertical="center" wrapText="1"/>
      <protection locked="0" hidden="1"/>
    </xf>
    <xf numFmtId="4" fontId="35" fillId="42" borderId="20" xfId="2" applyNumberFormat="1" applyFont="1" applyFill="1" applyBorder="1" applyAlignment="1" applyProtection="1">
      <alignment vertical="center" wrapText="1"/>
      <protection locked="0" hidden="1"/>
    </xf>
    <xf numFmtId="0" fontId="35" fillId="0" borderId="45" xfId="2" applyFont="1" applyBorder="1" applyAlignment="1" applyProtection="1">
      <alignment vertical="center" wrapText="1"/>
      <protection locked="0" hidden="1"/>
    </xf>
    <xf numFmtId="4" fontId="35" fillId="2" borderId="15" xfId="0" applyNumberFormat="1" applyFont="1" applyFill="1" applyBorder="1" applyAlignment="1">
      <alignment horizontal="right" vertical="center"/>
    </xf>
    <xf numFmtId="0" fontId="35" fillId="42" borderId="36" xfId="2" applyFont="1" applyFill="1" applyBorder="1" applyAlignment="1" applyProtection="1">
      <alignment vertical="center" wrapText="1"/>
      <protection locked="0" hidden="1"/>
    </xf>
    <xf numFmtId="4" fontId="35" fillId="43" borderId="38" xfId="2" applyNumberFormat="1" applyFont="1" applyFill="1" applyBorder="1" applyAlignment="1" applyProtection="1">
      <alignment vertical="center" wrapText="1"/>
      <protection locked="0" hidden="1"/>
    </xf>
    <xf numFmtId="0" fontId="35" fillId="0" borderId="42" xfId="2" applyFont="1" applyBorder="1" applyAlignment="1" applyProtection="1">
      <alignment vertical="center" wrapText="1"/>
      <protection locked="0" hidden="1"/>
    </xf>
    <xf numFmtId="0" fontId="35" fillId="42" borderId="21" xfId="2" applyFont="1" applyFill="1" applyBorder="1" applyAlignment="1" applyProtection="1">
      <alignment vertical="center" wrapText="1"/>
      <protection locked="0" hidden="1"/>
    </xf>
    <xf numFmtId="0" fontId="34" fillId="42" borderId="27" xfId="2" applyFont="1" applyFill="1" applyBorder="1" applyAlignment="1" applyProtection="1">
      <alignment vertical="center" wrapText="1"/>
      <protection locked="0" hidden="1"/>
    </xf>
    <xf numFmtId="4" fontId="34" fillId="43" borderId="38" xfId="2" applyNumberFormat="1" applyFont="1" applyFill="1" applyBorder="1" applyAlignment="1" applyProtection="1">
      <alignment vertical="center" wrapText="1"/>
      <protection locked="0" hidden="1"/>
    </xf>
    <xf numFmtId="0" fontId="34" fillId="0" borderId="42" xfId="2" applyFont="1" applyBorder="1" applyAlignment="1" applyProtection="1">
      <alignment vertical="center" wrapText="1"/>
      <protection locked="0" hidden="1"/>
    </xf>
    <xf numFmtId="4" fontId="34" fillId="2" borderId="15" xfId="0" applyNumberFormat="1" applyFont="1" applyFill="1" applyBorder="1" applyAlignment="1">
      <alignment horizontal="right" vertical="center"/>
    </xf>
    <xf numFmtId="0" fontId="34" fillId="42" borderId="21" xfId="2" applyFont="1" applyFill="1" applyBorder="1" applyAlignment="1" applyProtection="1">
      <alignment vertical="center" wrapText="1"/>
      <protection locked="0" hidden="1"/>
    </xf>
    <xf numFmtId="0" fontId="34" fillId="0" borderId="45" xfId="2" applyFont="1" applyBorder="1" applyAlignment="1" applyProtection="1">
      <alignment vertical="center" wrapText="1"/>
      <protection locked="0" hidden="1"/>
    </xf>
    <xf numFmtId="0" fontId="34" fillId="42" borderId="36" xfId="2" applyFont="1" applyFill="1" applyBorder="1" applyAlignment="1" applyProtection="1">
      <alignment vertical="center" wrapText="1"/>
      <protection locked="0" hidden="1"/>
    </xf>
    <xf numFmtId="0" fontId="34" fillId="0" borderId="36" xfId="2" applyFont="1" applyFill="1" applyBorder="1" applyAlignment="1" applyProtection="1">
      <alignment vertical="center" wrapText="1"/>
      <protection locked="0" hidden="1"/>
    </xf>
    <xf numFmtId="0" fontId="34" fillId="0" borderId="21" xfId="2" applyFont="1" applyFill="1" applyBorder="1" applyAlignment="1" applyProtection="1">
      <alignment vertical="center" wrapText="1"/>
      <protection locked="0" hidden="1"/>
    </xf>
    <xf numFmtId="0" fontId="34" fillId="0" borderId="14" xfId="2" applyFont="1" applyFill="1" applyBorder="1" applyAlignment="1">
      <alignment vertical="center" wrapText="1"/>
    </xf>
    <xf numFmtId="0" fontId="34" fillId="0" borderId="36" xfId="2" applyFont="1" applyFill="1" applyBorder="1" applyAlignment="1">
      <alignment vertical="center" wrapText="1"/>
    </xf>
    <xf numFmtId="0" fontId="34" fillId="0" borderId="21" xfId="2" applyFont="1" applyFill="1" applyBorder="1" applyAlignment="1">
      <alignment vertical="center" wrapText="1"/>
    </xf>
    <xf numFmtId="0" fontId="35" fillId="0" borderId="12" xfId="2" applyFont="1" applyBorder="1" applyAlignment="1">
      <alignment horizontal="left" vertical="center" wrapText="1"/>
    </xf>
    <xf numFmtId="0" fontId="35" fillId="0" borderId="45" xfId="2" applyFont="1" applyBorder="1" applyAlignment="1">
      <alignment horizontal="left" vertical="center" wrapText="1"/>
    </xf>
    <xf numFmtId="0" fontId="34" fillId="42" borderId="36" xfId="2" applyFont="1" applyFill="1" applyBorder="1" applyAlignment="1">
      <alignment vertical="center" wrapText="1"/>
    </xf>
    <xf numFmtId="4" fontId="34" fillId="43" borderId="36" xfId="2" applyNumberFormat="1" applyFont="1" applyFill="1" applyBorder="1" applyAlignment="1">
      <alignment vertical="center" wrapText="1"/>
    </xf>
    <xf numFmtId="0" fontId="34" fillId="0" borderId="45" xfId="2" applyFont="1" applyBorder="1" applyAlignment="1">
      <alignment horizontal="left" vertical="center" wrapText="1"/>
    </xf>
    <xf numFmtId="0" fontId="34" fillId="0" borderId="42" xfId="2" applyFont="1" applyBorder="1" applyAlignment="1">
      <alignment horizontal="left" vertical="center" wrapText="1"/>
    </xf>
    <xf numFmtId="0" fontId="35" fillId="42" borderId="36" xfId="2" applyFont="1" applyFill="1" applyBorder="1" applyAlignment="1">
      <alignment vertical="center" wrapText="1"/>
    </xf>
    <xf numFmtId="0" fontId="34" fillId="0" borderId="12" xfId="2" applyFont="1" applyBorder="1" applyAlignment="1">
      <alignment vertical="center" wrapText="1"/>
    </xf>
    <xf numFmtId="0" fontId="34" fillId="0" borderId="45" xfId="2" applyFont="1" applyBorder="1" applyAlignment="1">
      <alignment vertical="center" wrapText="1"/>
    </xf>
    <xf numFmtId="4" fontId="34" fillId="43" borderId="38" xfId="2" applyNumberFormat="1" applyFont="1" applyFill="1" applyBorder="1" applyAlignment="1">
      <alignment vertical="center" wrapText="1"/>
    </xf>
    <xf numFmtId="0" fontId="35" fillId="0" borderId="45" xfId="2" applyFont="1" applyBorder="1" applyAlignment="1">
      <alignment vertical="center" wrapText="1"/>
    </xf>
    <xf numFmtId="4" fontId="35" fillId="43" borderId="22" xfId="2" applyNumberFormat="1" applyFont="1" applyFill="1" applyBorder="1" applyAlignment="1" applyProtection="1">
      <alignment vertical="center" wrapText="1"/>
      <protection locked="0" hidden="1"/>
    </xf>
    <xf numFmtId="0" fontId="34" fillId="0" borderId="21" xfId="2" applyFont="1" applyBorder="1" applyAlignment="1">
      <alignment vertical="center" wrapText="1"/>
    </xf>
    <xf numFmtId="0" fontId="34" fillId="43" borderId="22" xfId="2" applyFont="1" applyFill="1" applyBorder="1" applyAlignment="1">
      <alignment vertical="center" wrapText="1"/>
    </xf>
    <xf numFmtId="0" fontId="35" fillId="0" borderId="42" xfId="2" applyFont="1" applyBorder="1" applyAlignment="1">
      <alignment vertical="center" wrapText="1"/>
    </xf>
    <xf numFmtId="0" fontId="35" fillId="42" borderId="21" xfId="2" applyFont="1" applyFill="1" applyBorder="1" applyAlignment="1">
      <alignment vertical="center" wrapText="1"/>
    </xf>
    <xf numFmtId="4" fontId="35" fillId="42" borderId="22" xfId="2" applyNumberFormat="1" applyFont="1" applyFill="1" applyBorder="1" applyAlignment="1" applyProtection="1">
      <alignment vertical="center" wrapText="1"/>
      <protection locked="0" hidden="1"/>
    </xf>
    <xf numFmtId="0" fontId="34" fillId="42" borderId="21" xfId="2" applyFont="1" applyFill="1" applyBorder="1" applyAlignment="1">
      <alignment vertical="center" wrapText="1"/>
    </xf>
    <xf numFmtId="4" fontId="34" fillId="42" borderId="22" xfId="2" applyNumberFormat="1" applyFont="1" applyFill="1" applyBorder="1" applyAlignment="1">
      <alignment vertical="center" wrapText="1"/>
    </xf>
    <xf numFmtId="4" fontId="34" fillId="42" borderId="38" xfId="2" applyNumberFormat="1" applyFont="1" applyFill="1" applyBorder="1" applyAlignment="1">
      <alignment vertical="center" wrapText="1"/>
    </xf>
    <xf numFmtId="4" fontId="35" fillId="2" borderId="17" xfId="0" applyNumberFormat="1" applyFont="1" applyFill="1" applyBorder="1" applyAlignment="1">
      <alignment horizontal="right" vertical="center"/>
    </xf>
    <xf numFmtId="0" fontId="34" fillId="42" borderId="23" xfId="2" applyFont="1" applyFill="1" applyBorder="1" applyAlignment="1">
      <alignment vertical="center" wrapText="1"/>
    </xf>
    <xf numFmtId="4" fontId="34" fillId="42" borderId="24" xfId="2" applyNumberFormat="1" applyFont="1" applyFill="1" applyBorder="1" applyAlignment="1">
      <alignment vertical="center" wrapText="1"/>
    </xf>
    <xf numFmtId="0" fontId="35" fillId="0" borderId="18" xfId="2" applyFont="1" applyBorder="1" applyAlignment="1">
      <alignment vertical="center" wrapText="1"/>
    </xf>
    <xf numFmtId="4" fontId="35" fillId="2" borderId="18" xfId="0" applyNumberFormat="1" applyFont="1" applyFill="1" applyBorder="1" applyAlignment="1">
      <alignment horizontal="right" vertical="center"/>
    </xf>
    <xf numFmtId="0" fontId="35" fillId="42" borderId="18" xfId="2" applyFont="1" applyFill="1" applyBorder="1" applyAlignment="1">
      <alignment vertical="center" wrapText="1"/>
    </xf>
    <xf numFmtId="4" fontId="35" fillId="42" borderId="5" xfId="2" applyNumberFormat="1" applyFont="1" applyFill="1" applyBorder="1" applyAlignment="1">
      <alignment vertical="center" wrapText="1"/>
    </xf>
    <xf numFmtId="0" fontId="34" fillId="0" borderId="0" xfId="2" applyFont="1" applyFill="1" applyAlignment="1">
      <alignment vertical="center"/>
    </xf>
    <xf numFmtId="0" fontId="34" fillId="0" borderId="39" xfId="2" applyFont="1" applyFill="1" applyBorder="1" applyAlignment="1">
      <alignment vertical="center"/>
    </xf>
    <xf numFmtId="0" fontId="34" fillId="0" borderId="0" xfId="2" applyFont="1" applyFill="1" applyBorder="1" applyAlignment="1" applyProtection="1">
      <alignment vertical="center"/>
      <protection locked="0"/>
    </xf>
    <xf numFmtId="14" fontId="34" fillId="0" borderId="39" xfId="2" applyNumberFormat="1" applyFont="1" applyFill="1" applyBorder="1" applyAlignment="1" applyProtection="1">
      <alignment horizontal="center" vertical="center"/>
      <protection locked="0"/>
    </xf>
    <xf numFmtId="0" fontId="34" fillId="0" borderId="0" xfId="2" applyFont="1" applyFill="1" applyBorder="1" applyAlignment="1">
      <alignment vertical="center"/>
    </xf>
    <xf numFmtId="0" fontId="35" fillId="0" borderId="0" xfId="2" applyFont="1" applyFill="1" applyAlignment="1">
      <alignment vertical="center"/>
    </xf>
    <xf numFmtId="0" fontId="35" fillId="0" borderId="0" xfId="2" applyFont="1" applyFill="1" applyBorder="1" applyAlignment="1" applyProtection="1">
      <alignment vertical="center"/>
      <protection locked="0"/>
    </xf>
    <xf numFmtId="0" fontId="34" fillId="0" borderId="0" xfId="0" applyFont="1" applyAlignment="1">
      <alignment vertical="center"/>
    </xf>
    <xf numFmtId="0" fontId="34" fillId="0" borderId="40" xfId="0" applyFont="1" applyBorder="1"/>
    <xf numFmtId="0" fontId="34" fillId="0" borderId="59" xfId="0" applyFont="1" applyBorder="1"/>
    <xf numFmtId="0" fontId="34" fillId="0" borderId="11" xfId="0" applyFont="1" applyBorder="1"/>
    <xf numFmtId="0" fontId="35" fillId="0" borderId="12" xfId="0" applyFont="1" applyBorder="1"/>
    <xf numFmtId="0" fontId="34" fillId="0" borderId="0" xfId="0" applyFont="1" applyBorder="1"/>
    <xf numFmtId="0" fontId="34" fillId="0" borderId="13" xfId="0" applyFont="1" applyBorder="1"/>
    <xf numFmtId="0" fontId="34" fillId="0" borderId="60" xfId="0" applyFont="1" applyBorder="1"/>
    <xf numFmtId="0" fontId="34" fillId="0" borderId="14" xfId="0" applyFont="1" applyBorder="1"/>
    <xf numFmtId="0" fontId="34" fillId="0" borderId="12" xfId="0" applyFont="1" applyBorder="1"/>
    <xf numFmtId="0" fontId="34" fillId="0" borderId="43" xfId="0" applyFont="1" applyBorder="1"/>
    <xf numFmtId="0" fontId="34" fillId="0" borderId="39" xfId="0" applyFont="1" applyBorder="1"/>
    <xf numFmtId="0" fontId="34" fillId="0" borderId="29" xfId="0" applyFont="1" applyBorder="1"/>
    <xf numFmtId="0" fontId="34" fillId="0" borderId="45" xfId="0" applyFont="1" applyBorder="1"/>
    <xf numFmtId="0" fontId="34" fillId="0" borderId="37" xfId="0" applyFont="1" applyBorder="1"/>
    <xf numFmtId="0" fontId="34" fillId="0" borderId="38" xfId="0" applyFont="1" applyBorder="1"/>
    <xf numFmtId="0" fontId="34" fillId="0" borderId="41" xfId="0" applyFont="1" applyBorder="1"/>
    <xf numFmtId="0" fontId="34" fillId="0" borderId="1" xfId="0" applyFont="1" applyBorder="1"/>
    <xf numFmtId="0" fontId="34" fillId="0" borderId="2" xfId="0" applyFont="1" applyBorder="1"/>
    <xf numFmtId="0" fontId="34" fillId="0" borderId="32" xfId="0" applyFont="1" applyBorder="1"/>
    <xf numFmtId="0" fontId="35" fillId="0" borderId="30" xfId="0" applyFont="1" applyBorder="1" applyAlignment="1">
      <alignment horizontal="center" wrapText="1"/>
    </xf>
    <xf numFmtId="0" fontId="35" fillId="0" borderId="25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43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4" fillId="0" borderId="43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42" xfId="0" applyFont="1" applyBorder="1" applyAlignment="1">
      <alignment vertical="center"/>
    </xf>
    <xf numFmtId="0" fontId="34" fillId="0" borderId="35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4" fontId="35" fillId="0" borderId="18" xfId="0" applyNumberFormat="1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4" fontId="35" fillId="0" borderId="0" xfId="0" applyNumberFormat="1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4" fillId="0" borderId="0" xfId="0" applyFont="1"/>
    <xf numFmtId="0" fontId="34" fillId="0" borderId="0" xfId="0" applyFont="1" applyBorder="1" applyAlignment="1">
      <alignment horizontal="center"/>
    </xf>
    <xf numFmtId="0" fontId="35" fillId="42" borderId="30" xfId="2" applyFont="1" applyFill="1" applyBorder="1" applyAlignment="1" applyProtection="1">
      <alignment horizontal="left"/>
      <protection locked="0" hidden="1"/>
    </xf>
    <xf numFmtId="49" fontId="35" fillId="0" borderId="0" xfId="0" applyNumberFormat="1" applyFont="1" applyBorder="1" applyAlignment="1">
      <alignment vertical="center"/>
    </xf>
    <xf numFmtId="0" fontId="2" fillId="0" borderId="0" xfId="2" applyFont="1"/>
    <xf numFmtId="0" fontId="0" fillId="0" borderId="0" xfId="0" applyFill="1" applyAlignment="1">
      <alignment horizontal="center" vertical="center"/>
    </xf>
    <xf numFmtId="0" fontId="38" fillId="0" borderId="0" xfId="0" applyFont="1"/>
    <xf numFmtId="0" fontId="40" fillId="0" borderId="0" xfId="0" applyFont="1" applyAlignment="1"/>
    <xf numFmtId="0" fontId="40" fillId="0" borderId="0" xfId="0" applyFont="1" applyAlignment="1">
      <alignment horizontal="left"/>
    </xf>
    <xf numFmtId="4" fontId="39" fillId="0" borderId="0" xfId="0" applyNumberFormat="1" applyFont="1" applyAlignment="1">
      <alignment horizontal="left"/>
    </xf>
    <xf numFmtId="0" fontId="39" fillId="0" borderId="0" xfId="86" applyFont="1" applyAlignment="1">
      <alignment horizontal="left" wrapText="1"/>
    </xf>
    <xf numFmtId="0" fontId="38" fillId="0" borderId="2" xfId="0" applyFont="1" applyFill="1" applyBorder="1" applyAlignment="1">
      <alignment horizontal="center" wrapText="1"/>
    </xf>
    <xf numFmtId="0" fontId="38" fillId="0" borderId="1" xfId="0" applyFont="1" applyFill="1" applyBorder="1" applyAlignment="1">
      <alignment horizontal="center" wrapText="1"/>
    </xf>
    <xf numFmtId="0" fontId="45" fillId="0" borderId="74" xfId="0" applyFont="1" applyFill="1" applyBorder="1" applyAlignment="1">
      <alignment wrapText="1"/>
    </xf>
    <xf numFmtId="4" fontId="38" fillId="0" borderId="75" xfId="0" applyNumberFormat="1" applyFont="1" applyFill="1" applyBorder="1" applyAlignment="1">
      <alignment horizontal="right"/>
    </xf>
    <xf numFmtId="4" fontId="38" fillId="0" borderId="9" xfId="0" applyNumberFormat="1" applyFont="1" applyFill="1" applyBorder="1" applyAlignment="1">
      <alignment horizontal="right"/>
    </xf>
    <xf numFmtId="0" fontId="38" fillId="0" borderId="74" xfId="0" applyFont="1" applyFill="1" applyBorder="1"/>
    <xf numFmtId="0" fontId="43" fillId="0" borderId="74" xfId="0" applyFont="1" applyFill="1" applyBorder="1"/>
    <xf numFmtId="2" fontId="43" fillId="0" borderId="75" xfId="0" applyNumberFormat="1" applyFont="1" applyFill="1" applyBorder="1" applyAlignment="1">
      <alignment horizontal="right"/>
    </xf>
    <xf numFmtId="4" fontId="43" fillId="0" borderId="75" xfId="0" applyNumberFormat="1" applyFont="1" applyFill="1" applyBorder="1" applyAlignment="1">
      <alignment horizontal="right"/>
    </xf>
    <xf numFmtId="4" fontId="43" fillId="0" borderId="9" xfId="0" applyNumberFormat="1" applyFont="1" applyFill="1" applyBorder="1" applyAlignment="1">
      <alignment horizontal="right"/>
    </xf>
    <xf numFmtId="4" fontId="43" fillId="0" borderId="76" xfId="0" applyNumberFormat="1" applyFont="1" applyFill="1" applyBorder="1" applyAlignment="1">
      <alignment horizontal="right"/>
    </xf>
    <xf numFmtId="2" fontId="43" fillId="0" borderId="76" xfId="0" applyNumberFormat="1" applyFont="1" applyFill="1" applyBorder="1" applyAlignment="1">
      <alignment horizontal="right"/>
    </xf>
    <xf numFmtId="4" fontId="38" fillId="0" borderId="8" xfId="0" applyNumberFormat="1" applyFont="1" applyFill="1" applyBorder="1" applyAlignment="1">
      <alignment horizontal="right"/>
    </xf>
    <xf numFmtId="4" fontId="38" fillId="0" borderId="73" xfId="0" applyNumberFormat="1" applyFont="1" applyFill="1" applyBorder="1" applyAlignment="1">
      <alignment horizontal="right"/>
    </xf>
    <xf numFmtId="0" fontId="38" fillId="44" borderId="74" xfId="0" applyFont="1" applyFill="1" applyBorder="1"/>
    <xf numFmtId="4" fontId="38" fillId="44" borderId="75" xfId="0" applyNumberFormat="1" applyFont="1" applyFill="1" applyBorder="1" applyAlignment="1">
      <alignment horizontal="right"/>
    </xf>
    <xf numFmtId="4" fontId="38" fillId="44" borderId="9" xfId="0" applyNumberFormat="1" applyFont="1" applyFill="1" applyBorder="1" applyAlignment="1">
      <alignment horizontal="right"/>
    </xf>
    <xf numFmtId="0" fontId="38" fillId="44" borderId="77" xfId="0" applyFont="1" applyFill="1" applyBorder="1"/>
    <xf numFmtId="4" fontId="38" fillId="44" borderId="78" xfId="0" applyNumberFormat="1" applyFont="1" applyFill="1" applyBorder="1" applyAlignment="1">
      <alignment horizontal="right"/>
    </xf>
    <xf numFmtId="4" fontId="38" fillId="44" borderId="79" xfId="0" applyNumberFormat="1" applyFont="1" applyFill="1" applyBorder="1" applyAlignment="1">
      <alignment horizontal="right"/>
    </xf>
    <xf numFmtId="0" fontId="43" fillId="0" borderId="0" xfId="0" applyFont="1" applyFill="1" applyBorder="1"/>
    <xf numFmtId="4" fontId="38" fillId="0" borderId="0" xfId="0" applyNumberFormat="1" applyFont="1" applyFill="1" applyBorder="1" applyAlignment="1">
      <alignment horizontal="right"/>
    </xf>
    <xf numFmtId="0" fontId="41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/>
    <xf numFmtId="4" fontId="38" fillId="45" borderId="15" xfId="0" applyNumberFormat="1" applyFont="1" applyFill="1" applyBorder="1" applyAlignment="1">
      <alignment horizontal="right"/>
    </xf>
    <xf numFmtId="4" fontId="38" fillId="2" borderId="15" xfId="0" applyNumberFormat="1" applyFont="1" applyFill="1" applyBorder="1" applyAlignment="1">
      <alignment horizontal="right"/>
    </xf>
    <xf numFmtId="4" fontId="43" fillId="0" borderId="15" xfId="0" applyNumberFormat="1" applyFont="1" applyBorder="1" applyAlignment="1">
      <alignment horizontal="right"/>
    </xf>
    <xf numFmtId="4" fontId="43" fillId="0" borderId="16" xfId="0" applyNumberFormat="1" applyFont="1" applyBorder="1" applyAlignment="1">
      <alignment horizontal="right"/>
    </xf>
    <xf numFmtId="4" fontId="38" fillId="2" borderId="81" xfId="0" applyNumberFormat="1" applyFont="1" applyFill="1" applyBorder="1" applyAlignment="1">
      <alignment horizontal="right"/>
    </xf>
    <xf numFmtId="4" fontId="43" fillId="0" borderId="15" xfId="0" applyNumberFormat="1" applyFont="1" applyFill="1" applyBorder="1" applyAlignment="1">
      <alignment horizontal="right"/>
    </xf>
    <xf numFmtId="4" fontId="38" fillId="0" borderId="15" xfId="0" applyNumberFormat="1" applyFont="1" applyFill="1" applyBorder="1" applyAlignment="1">
      <alignment horizontal="right"/>
    </xf>
    <xf numFmtId="4" fontId="38" fillId="45" borderId="17" xfId="0" applyNumberFormat="1" applyFont="1" applyFill="1" applyBorder="1" applyAlignment="1">
      <alignment horizontal="right"/>
    </xf>
    <xf numFmtId="0" fontId="39" fillId="0" borderId="0" xfId="2" applyFont="1" applyFill="1" applyAlignment="1" applyProtection="1">
      <alignment vertical="center" wrapText="1"/>
    </xf>
    <xf numFmtId="0" fontId="39" fillId="0" borderId="0" xfId="2" applyFont="1" applyFill="1" applyAlignment="1" applyProtection="1">
      <alignment vertical="center"/>
    </xf>
    <xf numFmtId="0" fontId="40" fillId="44" borderId="18" xfId="2" applyFont="1" applyFill="1" applyBorder="1" applyAlignment="1" applyProtection="1">
      <alignment horizontal="center" vertical="center" wrapText="1"/>
    </xf>
    <xf numFmtId="4" fontId="40" fillId="44" borderId="18" xfId="2" applyNumberFormat="1" applyFont="1" applyFill="1" applyBorder="1" applyAlignment="1" applyProtection="1">
      <alignment horizontal="center" vertical="center" wrapText="1"/>
    </xf>
    <xf numFmtId="0" fontId="40" fillId="44" borderId="5" xfId="2" applyFont="1" applyFill="1" applyBorder="1" applyAlignment="1" applyProtection="1">
      <alignment horizontal="center" vertical="center" wrapText="1"/>
    </xf>
    <xf numFmtId="0" fontId="40" fillId="0" borderId="14" xfId="2" applyFont="1" applyFill="1" applyBorder="1" applyAlignment="1" applyProtection="1">
      <alignment horizontal="left" vertical="center"/>
    </xf>
    <xf numFmtId="4" fontId="40" fillId="0" borderId="14" xfId="2" applyNumberFormat="1" applyFont="1" applyFill="1" applyBorder="1" applyAlignment="1" applyProtection="1">
      <alignment horizontal="center" vertical="center" wrapText="1"/>
    </xf>
    <xf numFmtId="0" fontId="40" fillId="0" borderId="13" xfId="2" applyFont="1" applyFill="1" applyBorder="1" applyAlignment="1" applyProtection="1">
      <alignment horizontal="center" vertical="center" wrapText="1"/>
    </xf>
    <xf numFmtId="0" fontId="40" fillId="44" borderId="19" xfId="2" applyFont="1" applyFill="1" applyBorder="1" applyAlignment="1" applyProtection="1">
      <alignment vertical="center" wrapText="1"/>
    </xf>
    <xf numFmtId="4" fontId="40" fillId="44" borderId="19" xfId="2" applyNumberFormat="1" applyFont="1" applyFill="1" applyBorder="1" applyAlignment="1" applyProtection="1">
      <alignment vertical="center"/>
    </xf>
    <xf numFmtId="4" fontId="40" fillId="44" borderId="20" xfId="2" applyNumberFormat="1" applyFont="1" applyFill="1" applyBorder="1" applyAlignment="1" applyProtection="1">
      <alignment vertical="center"/>
    </xf>
    <xf numFmtId="0" fontId="40" fillId="0" borderId="21" xfId="2" applyFont="1" applyFill="1" applyBorder="1" applyAlignment="1" applyProtection="1">
      <alignment vertical="center" wrapText="1"/>
    </xf>
    <xf numFmtId="4" fontId="40" fillId="0" borderId="21" xfId="2" applyNumberFormat="1" applyFont="1" applyFill="1" applyBorder="1" applyAlignment="1" applyProtection="1">
      <alignment vertical="center"/>
    </xf>
    <xf numFmtId="4" fontId="40" fillId="0" borderId="22" xfId="2" applyNumberFormat="1" applyFont="1" applyFill="1" applyBorder="1" applyAlignment="1" applyProtection="1">
      <alignment vertical="center"/>
    </xf>
    <xf numFmtId="0" fontId="39" fillId="0" borderId="87" xfId="2" applyFont="1" applyFill="1" applyBorder="1" applyAlignment="1" applyProtection="1">
      <alignment vertical="center" wrapText="1"/>
    </xf>
    <xf numFmtId="4" fontId="39" fillId="0" borderId="87" xfId="2" applyNumberFormat="1" applyFont="1" applyFill="1" applyBorder="1" applyAlignment="1" applyProtection="1">
      <alignment vertical="center"/>
      <protection locked="0"/>
    </xf>
    <xf numFmtId="4" fontId="39" fillId="0" borderId="88" xfId="2" applyNumberFormat="1" applyFont="1" applyFill="1" applyBorder="1" applyAlignment="1" applyProtection="1">
      <alignment vertical="center"/>
    </xf>
    <xf numFmtId="0" fontId="39" fillId="0" borderId="87" xfId="2" quotePrefix="1" applyFont="1" applyFill="1" applyBorder="1" applyAlignment="1" applyProtection="1">
      <alignment vertical="center" wrapText="1"/>
      <protection locked="0"/>
    </xf>
    <xf numFmtId="0" fontId="40" fillId="44" borderId="23" xfId="2" applyFont="1" applyFill="1" applyBorder="1" applyAlignment="1" applyProtection="1">
      <alignment vertical="center" wrapText="1"/>
    </xf>
    <xf numFmtId="4" fontId="40" fillId="44" borderId="23" xfId="2" applyNumberFormat="1" applyFont="1" applyFill="1" applyBorder="1" applyAlignment="1" applyProtection="1">
      <alignment vertical="center"/>
    </xf>
    <xf numFmtId="4" fontId="40" fillId="44" borderId="24" xfId="2" applyNumberFormat="1" applyFont="1" applyFill="1" applyBorder="1" applyAlignment="1" applyProtection="1">
      <alignment vertical="center"/>
    </xf>
    <xf numFmtId="0" fontId="40" fillId="0" borderId="12" xfId="2" applyFont="1" applyFill="1" applyBorder="1" applyAlignment="1" applyProtection="1">
      <alignment horizontal="left" vertical="center"/>
    </xf>
    <xf numFmtId="0" fontId="39" fillId="0" borderId="0" xfId="2" applyFont="1" applyFill="1" applyBorder="1" applyAlignment="1" applyProtection="1">
      <alignment vertical="center"/>
    </xf>
    <xf numFmtId="0" fontId="39" fillId="0" borderId="13" xfId="2" applyFont="1" applyFill="1" applyBorder="1" applyAlignment="1" applyProtection="1">
      <alignment vertical="center"/>
    </xf>
    <xf numFmtId="4" fontId="48" fillId="0" borderId="21" xfId="2" applyNumberFormat="1" applyFont="1" applyFill="1" applyBorder="1" applyAlignment="1" applyProtection="1">
      <alignment vertical="center"/>
    </xf>
    <xf numFmtId="0" fontId="38" fillId="44" borderId="89" xfId="0" applyFont="1" applyFill="1" applyBorder="1" applyAlignment="1">
      <alignment horizontal="left" wrapText="1"/>
    </xf>
    <xf numFmtId="4" fontId="45" fillId="44" borderId="19" xfId="2" applyNumberFormat="1" applyFont="1" applyFill="1" applyBorder="1" applyAlignment="1">
      <alignment vertical="center"/>
    </xf>
    <xf numFmtId="0" fontId="38" fillId="44" borderId="85" xfId="0" applyFont="1" applyFill="1" applyBorder="1" applyAlignment="1">
      <alignment horizontal="left" wrapText="1"/>
    </xf>
    <xf numFmtId="4" fontId="45" fillId="44" borderId="30" xfId="2" applyNumberFormat="1" applyFont="1" applyFill="1" applyBorder="1" applyAlignment="1">
      <alignment vertical="center"/>
    </xf>
    <xf numFmtId="0" fontId="38" fillId="45" borderId="90" xfId="0" applyFont="1" applyFill="1" applyBorder="1" applyAlignment="1">
      <alignment horizontal="center" wrapText="1"/>
    </xf>
    <xf numFmtId="0" fontId="38" fillId="45" borderId="91" xfId="0" applyFont="1" applyFill="1" applyBorder="1" applyAlignment="1">
      <alignment horizontal="center" wrapText="1"/>
    </xf>
    <xf numFmtId="0" fontId="38" fillId="45" borderId="92" xfId="0" applyFont="1" applyFill="1" applyBorder="1" applyAlignment="1">
      <alignment horizontal="center" wrapText="1"/>
    </xf>
    <xf numFmtId="0" fontId="43" fillId="0" borderId="74" xfId="0" applyFont="1" applyBorder="1" applyAlignment="1">
      <alignment wrapText="1"/>
    </xf>
    <xf numFmtId="4" fontId="43" fillId="0" borderId="75" xfId="0" applyNumberFormat="1" applyFont="1" applyBorder="1" applyAlignment="1">
      <alignment horizontal="right"/>
    </xf>
    <xf numFmtId="0" fontId="43" fillId="0" borderId="93" xfId="0" applyFont="1" applyBorder="1" applyAlignment="1">
      <alignment wrapText="1"/>
    </xf>
    <xf numFmtId="0" fontId="43" fillId="0" borderId="76" xfId="0" applyFont="1" applyBorder="1" applyAlignment="1">
      <alignment wrapText="1"/>
    </xf>
    <xf numFmtId="0" fontId="43" fillId="0" borderId="94" xfId="0" applyFont="1" applyFill="1" applyBorder="1" applyAlignment="1">
      <alignment wrapText="1"/>
    </xf>
    <xf numFmtId="0" fontId="43" fillId="0" borderId="95" xfId="0" applyFont="1" applyBorder="1" applyAlignment="1">
      <alignment wrapText="1"/>
    </xf>
    <xf numFmtId="4" fontId="43" fillId="0" borderId="96" xfId="0" applyNumberFormat="1" applyFont="1" applyBorder="1" applyAlignment="1">
      <alignment horizontal="right"/>
    </xf>
    <xf numFmtId="2" fontId="43" fillId="0" borderId="96" xfId="0" applyNumberFormat="1" applyFont="1" applyBorder="1" applyAlignment="1">
      <alignment horizontal="right"/>
    </xf>
    <xf numFmtId="2" fontId="43" fillId="0" borderId="97" xfId="0" applyNumberFormat="1" applyFont="1" applyFill="1" applyBorder="1" applyAlignment="1">
      <alignment horizontal="right"/>
    </xf>
    <xf numFmtId="0" fontId="38" fillId="45" borderId="28" xfId="0" applyFont="1" applyFill="1" applyBorder="1" applyAlignment="1">
      <alignment horizontal="center" wrapText="1"/>
    </xf>
    <xf numFmtId="0" fontId="38" fillId="45" borderId="8" xfId="0" applyFont="1" applyFill="1" applyBorder="1" applyAlignment="1">
      <alignment horizontal="center" wrapText="1"/>
    </xf>
    <xf numFmtId="0" fontId="38" fillId="45" borderId="22" xfId="0" applyFont="1" applyFill="1" applyBorder="1" applyAlignment="1">
      <alignment horizontal="center" wrapText="1"/>
    </xf>
    <xf numFmtId="0" fontId="38" fillId="45" borderId="98" xfId="0" applyFont="1" applyFill="1" applyBorder="1" applyAlignment="1">
      <alignment horizontal="center" wrapText="1"/>
    </xf>
    <xf numFmtId="0" fontId="38" fillId="45" borderId="99" xfId="0" applyFont="1" applyFill="1" applyBorder="1" applyAlignment="1">
      <alignment horizontal="center" wrapText="1"/>
    </xf>
    <xf numFmtId="0" fontId="38" fillId="45" borderId="29" xfId="0" applyFont="1" applyFill="1" applyBorder="1" applyAlignment="1">
      <alignment horizontal="center" wrapText="1"/>
    </xf>
    <xf numFmtId="0" fontId="38" fillId="0" borderId="21" xfId="0" applyFont="1" applyBorder="1" applyAlignment="1">
      <alignment wrapText="1"/>
    </xf>
    <xf numFmtId="4" fontId="38" fillId="0" borderId="28" xfId="0" applyNumberFormat="1" applyFont="1" applyBorder="1" applyAlignment="1">
      <alignment horizontal="right"/>
    </xf>
    <xf numFmtId="4" fontId="38" fillId="0" borderId="8" xfId="0" applyNumberFormat="1" applyFont="1" applyBorder="1" applyAlignment="1">
      <alignment horizontal="right"/>
    </xf>
    <xf numFmtId="4" fontId="42" fillId="0" borderId="8" xfId="0" applyNumberFormat="1" applyFont="1" applyBorder="1" applyAlignment="1">
      <alignment vertical="center"/>
    </xf>
    <xf numFmtId="4" fontId="42" fillId="0" borderId="22" xfId="0" applyNumberFormat="1" applyFont="1" applyBorder="1" applyAlignment="1">
      <alignment vertical="center"/>
    </xf>
    <xf numFmtId="4" fontId="42" fillId="0" borderId="100" xfId="0" applyNumberFormat="1" applyFont="1" applyBorder="1" applyAlignment="1">
      <alignment vertical="center"/>
    </xf>
    <xf numFmtId="4" fontId="38" fillId="0" borderId="22" xfId="0" applyNumberFormat="1" applyFont="1" applyBorder="1" applyAlignment="1">
      <alignment horizontal="right"/>
    </xf>
    <xf numFmtId="0" fontId="50" fillId="0" borderId="21" xfId="0" applyFont="1" applyFill="1" applyBorder="1" applyAlignment="1">
      <alignment vertical="center" wrapText="1"/>
    </xf>
    <xf numFmtId="2" fontId="43" fillId="0" borderId="28" xfId="0" applyNumberFormat="1" applyFont="1" applyBorder="1" applyAlignment="1">
      <alignment wrapText="1"/>
    </xf>
    <xf numFmtId="2" fontId="43" fillId="0" borderId="8" xfId="0" applyNumberFormat="1" applyFont="1" applyBorder="1" applyAlignment="1">
      <alignment wrapText="1"/>
    </xf>
    <xf numFmtId="2" fontId="43" fillId="0" borderId="22" xfId="0" applyNumberFormat="1" applyFont="1" applyBorder="1" applyAlignment="1">
      <alignment wrapText="1"/>
    </xf>
    <xf numFmtId="0" fontId="50" fillId="0" borderId="30" xfId="0" applyFont="1" applyFill="1" applyBorder="1" applyAlignment="1">
      <alignment vertical="center" wrapText="1"/>
    </xf>
    <xf numFmtId="4" fontId="43" fillId="0" borderId="101" xfId="0" applyNumberFormat="1" applyFont="1" applyBorder="1" applyAlignment="1">
      <alignment horizontal="right"/>
    </xf>
    <xf numFmtId="4" fontId="43" fillId="0" borderId="31" xfId="0" applyNumberFormat="1" applyFont="1" applyBorder="1" applyAlignment="1">
      <alignment horizontal="right"/>
    </xf>
    <xf numFmtId="2" fontId="43" fillId="0" borderId="31" xfId="0" applyNumberFormat="1" applyFont="1" applyBorder="1" applyAlignment="1">
      <alignment horizontal="right"/>
    </xf>
    <xf numFmtId="4" fontId="42" fillId="0" borderId="31" xfId="0" applyNumberFormat="1" applyFont="1" applyBorder="1" applyAlignment="1">
      <alignment vertical="center"/>
    </xf>
    <xf numFmtId="4" fontId="42" fillId="0" borderId="24" xfId="0" applyNumberFormat="1" applyFont="1" applyBorder="1" applyAlignment="1">
      <alignment vertical="center"/>
    </xf>
    <xf numFmtId="4" fontId="42" fillId="0" borderId="101" xfId="0" applyNumberFormat="1" applyFont="1" applyBorder="1" applyAlignment="1">
      <alignment vertical="center"/>
    </xf>
    <xf numFmtId="2" fontId="43" fillId="0" borderId="24" xfId="0" applyNumberFormat="1" applyFont="1" applyBorder="1" applyAlignment="1">
      <alignment horizontal="right"/>
    </xf>
    <xf numFmtId="0" fontId="38" fillId="44" borderId="23" xfId="0" applyFont="1" applyFill="1" applyBorder="1" applyAlignment="1">
      <alignment wrapText="1"/>
    </xf>
    <xf numFmtId="4" fontId="38" fillId="44" borderId="32" xfId="0" applyNumberFormat="1" applyFont="1" applyFill="1" applyBorder="1" applyAlignment="1">
      <alignment horizontal="right"/>
    </xf>
    <xf numFmtId="4" fontId="38" fillId="44" borderId="102" xfId="0" applyNumberFormat="1" applyFont="1" applyFill="1" applyBorder="1" applyAlignment="1">
      <alignment horizontal="right"/>
    </xf>
    <xf numFmtId="4" fontId="38" fillId="44" borderId="103" xfId="0" applyNumberFormat="1" applyFont="1" applyFill="1" applyBorder="1" applyAlignment="1">
      <alignment horizontal="right"/>
    </xf>
    <xf numFmtId="4" fontId="38" fillId="44" borderId="2" xfId="0" applyNumberFormat="1" applyFont="1" applyFill="1" applyBorder="1" applyAlignment="1">
      <alignment horizontal="right"/>
    </xf>
    <xf numFmtId="4" fontId="38" fillId="44" borderId="104" xfId="0" applyNumberFormat="1" applyFont="1" applyFill="1" applyBorder="1" applyAlignment="1">
      <alignment horizontal="right"/>
    </xf>
    <xf numFmtId="0" fontId="43" fillId="45" borderId="105" xfId="0" applyFont="1" applyFill="1" applyBorder="1" applyAlignment="1">
      <alignment horizontal="center" wrapText="1"/>
    </xf>
    <xf numFmtId="0" fontId="43" fillId="0" borderId="101" xfId="0" applyFont="1" applyBorder="1" applyAlignment="1">
      <alignment wrapText="1"/>
    </xf>
    <xf numFmtId="4" fontId="43" fillId="0" borderId="33" xfId="0" applyNumberFormat="1" applyFont="1" applyBorder="1" applyAlignment="1">
      <alignment horizontal="right"/>
    </xf>
    <xf numFmtId="4" fontId="43" fillId="0" borderId="9" xfId="0" applyNumberFormat="1" applyFont="1" applyBorder="1" applyAlignment="1">
      <alignment horizontal="right"/>
    </xf>
    <xf numFmtId="4" fontId="43" fillId="0" borderId="76" xfId="0" applyNumberFormat="1" applyFont="1" applyBorder="1" applyAlignment="1">
      <alignment horizontal="right"/>
    </xf>
    <xf numFmtId="4" fontId="43" fillId="0" borderId="94" xfId="0" applyNumberFormat="1" applyFont="1" applyBorder="1" applyAlignment="1">
      <alignment horizontal="right"/>
    </xf>
    <xf numFmtId="4" fontId="43" fillId="0" borderId="68" xfId="0" applyNumberFormat="1" applyFont="1" applyFill="1" applyBorder="1" applyAlignment="1">
      <alignment horizontal="right"/>
    </xf>
    <xf numFmtId="4" fontId="43" fillId="0" borderId="69" xfId="0" applyNumberFormat="1" applyFont="1" applyFill="1" applyBorder="1" applyAlignment="1">
      <alignment horizontal="right"/>
    </xf>
    <xf numFmtId="4" fontId="43" fillId="0" borderId="78" xfId="0" applyNumberFormat="1" applyFont="1" applyFill="1" applyBorder="1" applyAlignment="1">
      <alignment horizontal="right"/>
    </xf>
    <xf numFmtId="4" fontId="43" fillId="0" borderId="79" xfId="0" applyNumberFormat="1" applyFont="1" applyFill="1" applyBorder="1" applyAlignment="1">
      <alignment horizontal="right"/>
    </xf>
    <xf numFmtId="4" fontId="45" fillId="0" borderId="0" xfId="0" applyNumberFormat="1" applyFont="1" applyAlignment="1">
      <alignment vertical="center" wrapText="1"/>
    </xf>
    <xf numFmtId="4" fontId="42" fillId="0" borderId="0" xfId="0" applyNumberFormat="1" applyFont="1" applyAlignment="1">
      <alignment vertical="center" wrapText="1"/>
    </xf>
    <xf numFmtId="4" fontId="45" fillId="46" borderId="18" xfId="0" applyNumberFormat="1" applyFont="1" applyFill="1" applyBorder="1" applyAlignment="1">
      <alignment horizontal="center" vertical="center" wrapText="1"/>
    </xf>
    <xf numFmtId="4" fontId="45" fillId="46" borderId="4" xfId="0" applyNumberFormat="1" applyFont="1" applyFill="1" applyBorder="1" applyAlignment="1">
      <alignment horizontal="center" vertical="center" wrapText="1"/>
    </xf>
    <xf numFmtId="4" fontId="40" fillId="44" borderId="4" xfId="0" applyNumberFormat="1" applyFont="1" applyFill="1" applyBorder="1" applyAlignment="1">
      <alignment horizontal="center" vertical="center" wrapText="1"/>
    </xf>
    <xf numFmtId="4" fontId="40" fillId="44" borderId="18" xfId="0" applyNumberFormat="1" applyFont="1" applyFill="1" applyBorder="1" applyAlignment="1">
      <alignment horizontal="center" vertical="center" wrapText="1"/>
    </xf>
    <xf numFmtId="4" fontId="45" fillId="0" borderId="19" xfId="0" applyNumberFormat="1" applyFont="1" applyFill="1" applyBorder="1" applyAlignment="1">
      <alignment vertical="center"/>
    </xf>
    <xf numFmtId="4" fontId="45" fillId="0" borderId="26" xfId="0" applyNumberFormat="1" applyFont="1" applyBorder="1" applyAlignment="1">
      <alignment vertical="center"/>
    </xf>
    <xf numFmtId="4" fontId="45" fillId="0" borderId="19" xfId="0" applyNumberFormat="1" applyFont="1" applyBorder="1" applyAlignment="1">
      <alignment vertical="center"/>
    </xf>
    <xf numFmtId="4" fontId="45" fillId="0" borderId="20" xfId="0" applyNumberFormat="1" applyFont="1" applyBorder="1" applyAlignment="1">
      <alignment vertical="center"/>
    </xf>
    <xf numFmtId="4" fontId="45" fillId="0" borderId="100" xfId="0" applyNumberFormat="1" applyFont="1" applyBorder="1" applyAlignment="1">
      <alignment vertical="center"/>
    </xf>
    <xf numFmtId="4" fontId="45" fillId="0" borderId="34" xfId="0" applyNumberFormat="1" applyFont="1" applyBorder="1" applyAlignment="1">
      <alignment vertical="center"/>
    </xf>
    <xf numFmtId="4" fontId="45" fillId="0" borderId="21" xfId="0" applyNumberFormat="1" applyFont="1" applyFill="1" applyBorder="1" applyAlignment="1">
      <alignment vertical="center"/>
    </xf>
    <xf numFmtId="4" fontId="45" fillId="0" borderId="35" xfId="0" applyNumberFormat="1" applyFont="1" applyBorder="1" applyAlignment="1">
      <alignment vertical="center"/>
    </xf>
    <xf numFmtId="4" fontId="45" fillId="0" borderId="21" xfId="0" applyNumberFormat="1" applyFont="1" applyBorder="1" applyAlignment="1">
      <alignment vertical="center"/>
    </xf>
    <xf numFmtId="4" fontId="45" fillId="0" borderId="22" xfId="0" applyNumberFormat="1" applyFont="1" applyBorder="1" applyAlignment="1">
      <alignment vertical="center"/>
    </xf>
    <xf numFmtId="4" fontId="42" fillId="0" borderId="34" xfId="0" applyNumberFormat="1" applyFont="1" applyBorder="1" applyAlignment="1">
      <alignment vertical="center"/>
    </xf>
    <xf numFmtId="3" fontId="42" fillId="0" borderId="21" xfId="0" applyNumberFormat="1" applyFont="1" applyFill="1" applyBorder="1" applyAlignment="1">
      <alignment vertical="center"/>
    </xf>
    <xf numFmtId="4" fontId="42" fillId="0" borderId="35" xfId="0" applyNumberFormat="1" applyFont="1" applyBorder="1" applyAlignment="1">
      <alignment vertical="center"/>
    </xf>
    <xf numFmtId="4" fontId="42" fillId="0" borderId="21" xfId="0" applyNumberFormat="1" applyFont="1" applyBorder="1" applyAlignment="1">
      <alignment vertical="center"/>
    </xf>
    <xf numFmtId="4" fontId="42" fillId="0" borderId="111" xfId="0" applyNumberFormat="1" applyFont="1" applyBorder="1" applyAlignment="1">
      <alignment vertical="center"/>
    </xf>
    <xf numFmtId="4" fontId="42" fillId="0" borderId="112" xfId="0" applyNumberFormat="1" applyFont="1" applyBorder="1" applyAlignment="1">
      <alignment vertical="center"/>
    </xf>
    <xf numFmtId="3" fontId="42" fillId="0" borderId="36" xfId="0" applyNumberFormat="1" applyFont="1" applyFill="1" applyBorder="1" applyAlignment="1">
      <alignment vertical="center"/>
    </xf>
    <xf numFmtId="4" fontId="42" fillId="0" borderId="37" xfId="0" applyNumberFormat="1" applyFont="1" applyBorder="1" applyAlignment="1">
      <alignment vertical="center"/>
    </xf>
    <xf numFmtId="4" fontId="42" fillId="0" borderId="36" xfId="0" applyNumberFormat="1" applyFont="1" applyBorder="1" applyAlignment="1">
      <alignment vertical="center"/>
    </xf>
    <xf numFmtId="4" fontId="42" fillId="0" borderId="38" xfId="0" applyNumberFormat="1" applyFont="1" applyBorder="1" applyAlignment="1">
      <alignment vertical="center"/>
    </xf>
    <xf numFmtId="4" fontId="45" fillId="46" borderId="113" xfId="0" applyNumberFormat="1" applyFont="1" applyFill="1" applyBorder="1" applyAlignment="1">
      <alignment vertical="center"/>
    </xf>
    <xf numFmtId="4" fontId="45" fillId="46" borderId="18" xfId="0" applyNumberFormat="1" applyFont="1" applyFill="1" applyBorder="1" applyAlignment="1">
      <alignment vertical="center"/>
    </xf>
    <xf numFmtId="4" fontId="45" fillId="0" borderId="27" xfId="0" applyNumberFormat="1" applyFont="1" applyFill="1" applyBorder="1" applyAlignment="1">
      <alignment vertical="center"/>
    </xf>
    <xf numFmtId="4" fontId="45" fillId="0" borderId="39" xfId="0" applyNumberFormat="1" applyFont="1" applyBorder="1" applyAlignment="1">
      <alignment vertical="center"/>
    </xf>
    <xf numFmtId="4" fontId="45" fillId="0" borderId="27" xfId="0" applyNumberFormat="1" applyFont="1" applyBorder="1" applyAlignment="1">
      <alignment vertical="center"/>
    </xf>
    <xf numFmtId="4" fontId="45" fillId="0" borderId="29" xfId="0" applyNumberFormat="1" applyFont="1" applyBorder="1" applyAlignment="1">
      <alignment vertical="center"/>
    </xf>
    <xf numFmtId="4" fontId="45" fillId="0" borderId="98" xfId="0" applyNumberFormat="1" applyFont="1" applyBorder="1" applyAlignment="1">
      <alignment vertical="center"/>
    </xf>
    <xf numFmtId="4" fontId="45" fillId="0" borderId="115" xfId="0" applyNumberFormat="1" applyFont="1" applyBorder="1" applyAlignment="1">
      <alignment vertical="center"/>
    </xf>
    <xf numFmtId="4" fontId="45" fillId="46" borderId="4" xfId="0" applyNumberFormat="1" applyFont="1" applyFill="1" applyBorder="1" applyAlignment="1">
      <alignment vertical="center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42" fillId="46" borderId="40" xfId="0" applyNumberFormat="1" applyFont="1" applyFill="1" applyBorder="1" applyAlignment="1" applyProtection="1">
      <alignment horizontal="center" vertical="center" wrapText="1"/>
      <protection locked="0"/>
    </xf>
    <xf numFmtId="4" fontId="42" fillId="46" borderId="11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19" xfId="0" applyNumberFormat="1" applyFont="1" applyFill="1" applyBorder="1" applyAlignment="1" applyProtection="1">
      <alignment vertical="center"/>
      <protection locked="0"/>
    </xf>
    <xf numFmtId="4" fontId="42" fillId="0" borderId="19" xfId="0" applyNumberFormat="1" applyFont="1" applyFill="1" applyBorder="1" applyAlignment="1" applyProtection="1">
      <alignment vertical="center"/>
      <protection locked="0"/>
    </xf>
    <xf numFmtId="4" fontId="45" fillId="0" borderId="19" xfId="0" applyNumberFormat="1" applyFont="1" applyFill="1" applyBorder="1" applyAlignment="1" applyProtection="1">
      <alignment vertical="center"/>
      <protection locked="0"/>
    </xf>
    <xf numFmtId="49" fontId="45" fillId="0" borderId="27" xfId="0" applyNumberFormat="1" applyFont="1" applyFill="1" applyBorder="1" applyAlignment="1" applyProtection="1">
      <alignment vertical="center"/>
      <protection locked="0"/>
    </xf>
    <xf numFmtId="4" fontId="45" fillId="0" borderId="43" xfId="0" applyNumberFormat="1" applyFont="1" applyFill="1" applyBorder="1" applyAlignment="1" applyProtection="1">
      <alignment vertical="center"/>
      <protection locked="0"/>
    </xf>
    <xf numFmtId="4" fontId="45" fillId="0" borderId="27" xfId="0" applyNumberFormat="1" applyFont="1" applyFill="1" applyBorder="1" applyAlignment="1" applyProtection="1">
      <alignment vertical="center"/>
      <protection locked="0"/>
    </xf>
    <xf numFmtId="4" fontId="42" fillId="0" borderId="14" xfId="0" applyNumberFormat="1" applyFont="1" applyFill="1" applyBorder="1" applyAlignment="1" applyProtection="1">
      <alignment vertical="center"/>
      <protection locked="0"/>
    </xf>
    <xf numFmtId="49" fontId="42" fillId="0" borderId="27" xfId="0" applyNumberFormat="1" applyFont="1" applyFill="1" applyBorder="1" applyAlignment="1" applyProtection="1">
      <alignment vertical="center"/>
      <protection locked="0"/>
    </xf>
    <xf numFmtId="4" fontId="45" fillId="0" borderId="42" xfId="0" applyNumberFormat="1" applyFont="1" applyFill="1" applyBorder="1" applyAlignment="1" applyProtection="1">
      <alignment vertical="center"/>
    </xf>
    <xf numFmtId="4" fontId="42" fillId="0" borderId="21" xfId="0" applyNumberFormat="1" applyFont="1" applyFill="1" applyBorder="1" applyAlignment="1" applyProtection="1">
      <alignment vertical="center"/>
      <protection locked="0"/>
    </xf>
    <xf numFmtId="4" fontId="45" fillId="0" borderId="21" xfId="0" applyNumberFormat="1" applyFont="1" applyFill="1" applyBorder="1" applyAlignment="1" applyProtection="1">
      <alignment vertical="center"/>
      <protection locked="0"/>
    </xf>
    <xf numFmtId="4" fontId="42" fillId="0" borderId="42" xfId="0" applyNumberFormat="1" applyFont="1" applyFill="1" applyBorder="1" applyAlignment="1" applyProtection="1">
      <alignment vertical="center"/>
    </xf>
    <xf numFmtId="49" fontId="42" fillId="0" borderId="21" xfId="0" applyNumberFormat="1" applyFont="1" applyFill="1" applyBorder="1" applyAlignment="1" applyProtection="1">
      <alignment vertical="center"/>
      <protection locked="0"/>
    </xf>
    <xf numFmtId="4" fontId="45" fillId="44" borderId="18" xfId="0" applyNumberFormat="1" applyFont="1" applyFill="1" applyBorder="1" applyAlignment="1" applyProtection="1">
      <alignment vertical="center"/>
      <protection locked="0"/>
    </xf>
    <xf numFmtId="0" fontId="39" fillId="0" borderId="0" xfId="3" applyFont="1"/>
    <xf numFmtId="0" fontId="42" fillId="0" borderId="0" xfId="0" applyNumberFormat="1" applyFont="1" applyAlignment="1" applyProtection="1">
      <alignment horizontal="center" vertical="center"/>
      <protection locked="0"/>
    </xf>
    <xf numFmtId="4" fontId="42" fillId="0" borderId="0" xfId="0" applyNumberFormat="1" applyFont="1" applyFill="1" applyAlignment="1" applyProtection="1">
      <alignment vertical="center"/>
      <protection locked="0"/>
    </xf>
    <xf numFmtId="4" fontId="42" fillId="0" borderId="0" xfId="0" applyNumberFormat="1" applyFont="1" applyAlignment="1" applyProtection="1">
      <alignment vertical="center"/>
      <protection locked="0"/>
    </xf>
    <xf numFmtId="4" fontId="45" fillId="46" borderId="4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40" fillId="46" borderId="11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7" xfId="0" applyNumberFormat="1" applyFont="1" applyBorder="1" applyAlignment="1" applyProtection="1">
      <alignment horizontal="right" vertical="center" wrapText="1"/>
      <protection locked="0"/>
    </xf>
    <xf numFmtId="4" fontId="45" fillId="0" borderId="117" xfId="0" applyNumberFormat="1" applyFont="1" applyFill="1" applyBorder="1" applyAlignment="1" applyProtection="1">
      <alignment horizontal="right" vertical="center" wrapText="1"/>
    </xf>
    <xf numFmtId="4" fontId="42" fillId="0" borderId="8" xfId="0" applyNumberFormat="1" applyFont="1" applyBorder="1" applyAlignment="1" applyProtection="1">
      <alignment horizontal="right" vertical="center" wrapText="1"/>
      <protection locked="0"/>
    </xf>
    <xf numFmtId="4" fontId="45" fillId="0" borderId="44" xfId="0" applyNumberFormat="1" applyFont="1" applyFill="1" applyBorder="1" applyAlignment="1" applyProtection="1">
      <alignment horizontal="right" vertical="center" wrapText="1"/>
    </xf>
    <xf numFmtId="4" fontId="42" fillId="0" borderId="31" xfId="0" applyNumberFormat="1" applyFont="1" applyBorder="1" applyAlignment="1" applyProtection="1">
      <alignment horizontal="right" vertical="center" wrapText="1"/>
      <protection locked="0"/>
    </xf>
    <xf numFmtId="4" fontId="45" fillId="0" borderId="118" xfId="0" applyNumberFormat="1" applyFont="1" applyFill="1" applyBorder="1" applyAlignment="1" applyProtection="1">
      <alignment horizontal="right" vertical="center" wrapText="1"/>
    </xf>
    <xf numFmtId="4" fontId="42" fillId="44" borderId="7" xfId="0" applyNumberFormat="1" applyFont="1" applyFill="1" applyBorder="1" applyAlignment="1" applyProtection="1">
      <alignment horizontal="right" vertical="center" wrapText="1"/>
      <protection locked="0"/>
    </xf>
    <xf numFmtId="4" fontId="45" fillId="44" borderId="119" xfId="0" applyNumberFormat="1" applyFont="1" applyFill="1" applyBorder="1" applyAlignment="1" applyProtection="1">
      <alignment horizontal="right" vertical="center" wrapText="1"/>
    </xf>
    <xf numFmtId="165" fontId="42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44" xfId="0" applyNumberFormat="1" applyFont="1" applyFill="1" applyBorder="1" applyAlignment="1" applyProtection="1">
      <alignment horizontal="right" vertical="center" wrapText="1"/>
    </xf>
    <xf numFmtId="165" fontId="42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33" xfId="0" applyNumberFormat="1" applyFont="1" applyFill="1" applyBorder="1" applyAlignment="1" applyProtection="1">
      <alignment horizontal="right" vertical="center" wrapText="1"/>
    </xf>
    <xf numFmtId="4" fontId="45" fillId="46" borderId="103" xfId="0" applyNumberFormat="1" applyFont="1" applyFill="1" applyBorder="1" applyAlignment="1" applyProtection="1">
      <alignment horizontal="right" vertical="center" wrapText="1"/>
    </xf>
    <xf numFmtId="4" fontId="45" fillId="46" borderId="102" xfId="0" applyNumberFormat="1" applyFont="1" applyFill="1" applyBorder="1" applyAlignment="1" applyProtection="1">
      <alignment horizontal="right" vertical="center" wrapText="1"/>
    </xf>
    <xf numFmtId="0" fontId="52" fillId="0" borderId="0" xfId="0" applyNumberFormat="1" applyFont="1" applyAlignment="1" applyProtection="1">
      <alignment horizontal="left" vertical="center" wrapText="1"/>
      <protection locked="0"/>
    </xf>
    <xf numFmtId="0" fontId="43" fillId="0" borderId="0" xfId="0" applyFont="1"/>
    <xf numFmtId="4" fontId="40" fillId="46" borderId="18" xfId="0" applyNumberFormat="1" applyFont="1" applyFill="1" applyBorder="1" applyAlignment="1" applyProtection="1">
      <alignment horizontal="center" vertical="center" wrapText="1"/>
      <protection locked="0"/>
    </xf>
    <xf numFmtId="4" fontId="40" fillId="46" borderId="18" xfId="0" applyNumberFormat="1" applyFont="1" applyFill="1" applyBorder="1" applyAlignment="1" applyProtection="1">
      <alignment horizontal="right" vertical="center" wrapText="1"/>
    </xf>
    <xf numFmtId="4" fontId="42" fillId="0" borderId="39" xfId="0" applyNumberFormat="1" applyFont="1" applyBorder="1" applyAlignment="1" applyProtection="1">
      <alignment horizontal="right" vertical="center" wrapText="1"/>
      <protection locked="0"/>
    </xf>
    <xf numFmtId="4" fontId="42" fillId="0" borderId="27" xfId="0" applyNumberFormat="1" applyFont="1" applyBorder="1" applyAlignment="1" applyProtection="1">
      <alignment horizontal="right" vertical="center" wrapText="1"/>
      <protection locked="0"/>
    </xf>
    <xf numFmtId="4" fontId="42" fillId="0" borderId="35" xfId="0" applyNumberFormat="1" applyFont="1" applyBorder="1" applyAlignment="1" applyProtection="1">
      <alignment horizontal="right" vertical="center" wrapText="1"/>
      <protection locked="0"/>
    </xf>
    <xf numFmtId="4" fontId="42" fillId="0" borderId="21" xfId="0" applyNumberFormat="1" applyFont="1" applyBorder="1" applyAlignment="1" applyProtection="1">
      <alignment horizontal="right" vertical="center" wrapText="1"/>
      <protection locked="0"/>
    </xf>
    <xf numFmtId="4" fontId="40" fillId="46" borderId="4" xfId="0" applyNumberFormat="1" applyFont="1" applyFill="1" applyBorder="1" applyAlignment="1" applyProtection="1">
      <alignment horizontal="right" vertical="center" wrapText="1"/>
    </xf>
    <xf numFmtId="4" fontId="45" fillId="46" borderId="4" xfId="0" applyNumberFormat="1" applyFont="1" applyFill="1" applyBorder="1" applyAlignment="1" applyProtection="1">
      <alignment horizontal="right" vertical="center" wrapText="1"/>
    </xf>
    <xf numFmtId="4" fontId="45" fillId="44" borderId="18" xfId="0" applyNumberFormat="1" applyFont="1" applyFill="1" applyBorder="1" applyAlignment="1" applyProtection="1">
      <alignment horizontal="right" vertical="center" wrapText="1"/>
    </xf>
    <xf numFmtId="4" fontId="45" fillId="46" borderId="5" xfId="0" applyNumberFormat="1" applyFont="1" applyFill="1" applyBorder="1" applyAlignment="1" applyProtection="1">
      <alignment horizontal="right" vertical="center" wrapText="1"/>
    </xf>
    <xf numFmtId="4" fontId="40" fillId="46" borderId="18" xfId="0" applyNumberFormat="1" applyFont="1" applyFill="1" applyBorder="1" applyAlignment="1">
      <alignment horizontal="center" vertical="center" wrapText="1"/>
    </xf>
    <xf numFmtId="4" fontId="42" fillId="0" borderId="26" xfId="0" applyNumberFormat="1" applyFont="1" applyFill="1" applyBorder="1" applyAlignment="1">
      <alignment horizontal="right" vertical="center" wrapText="1"/>
    </xf>
    <xf numFmtId="4" fontId="42" fillId="0" borderId="19" xfId="0" applyNumberFormat="1" applyFont="1" applyFill="1" applyBorder="1" applyAlignment="1">
      <alignment horizontal="right" vertical="center" wrapText="1"/>
    </xf>
    <xf numFmtId="4" fontId="42" fillId="0" borderId="24" xfId="0" applyNumberFormat="1" applyFont="1" applyFill="1" applyBorder="1" applyAlignment="1">
      <alignment horizontal="right" vertical="center" wrapText="1"/>
    </xf>
    <xf numFmtId="4" fontId="42" fillId="0" borderId="27" xfId="0" applyNumberFormat="1" applyFont="1" applyFill="1" applyBorder="1" applyAlignment="1">
      <alignment horizontal="right" vertical="center" wrapText="1"/>
    </xf>
    <xf numFmtId="4" fontId="45" fillId="46" borderId="1" xfId="0" applyNumberFormat="1" applyFont="1" applyFill="1" applyBorder="1" applyAlignment="1">
      <alignment horizontal="right" vertical="center" wrapText="1"/>
    </xf>
    <xf numFmtId="4" fontId="45" fillId="46" borderId="18" xfId="0" applyNumberFormat="1" applyFont="1" applyFill="1" applyBorder="1" applyAlignment="1">
      <alignment horizontal="right" vertical="center" wrapText="1"/>
    </xf>
    <xf numFmtId="4" fontId="42" fillId="0" borderId="0" xfId="0" applyNumberFormat="1" applyFont="1" applyFill="1" applyBorder="1" applyAlignment="1">
      <alignment vertical="center"/>
    </xf>
    <xf numFmtId="4" fontId="45" fillId="46" borderId="30" xfId="0" applyNumberFormat="1" applyFont="1" applyFill="1" applyBorder="1" applyAlignment="1">
      <alignment horizontal="center" vertical="center"/>
    </xf>
    <xf numFmtId="4" fontId="45" fillId="44" borderId="18" xfId="0" applyNumberFormat="1" applyFont="1" applyFill="1" applyBorder="1" applyAlignment="1">
      <alignment horizontal="center" vertical="center" wrapText="1"/>
    </xf>
    <xf numFmtId="4" fontId="45" fillId="44" borderId="4" xfId="0" applyNumberFormat="1" applyFont="1" applyFill="1" applyBorder="1" applyAlignment="1">
      <alignment horizontal="center" vertical="center" wrapText="1"/>
    </xf>
    <xf numFmtId="4" fontId="40" fillId="44" borderId="30" xfId="0" applyNumberFormat="1" applyFont="1" applyFill="1" applyBorder="1" applyAlignment="1">
      <alignment horizontal="left" vertical="center" wrapText="1"/>
    </xf>
    <xf numFmtId="4" fontId="42" fillId="0" borderId="21" xfId="0" applyNumberFormat="1" applyFont="1" applyFill="1" applyBorder="1" applyAlignment="1">
      <alignment horizontal="left" vertical="center" wrapText="1"/>
    </xf>
    <xf numFmtId="4" fontId="42" fillId="0" borderId="27" xfId="0" applyNumberFormat="1" applyFont="1" applyFill="1" applyBorder="1" applyAlignment="1">
      <alignment vertical="center"/>
    </xf>
    <xf numFmtId="4" fontId="42" fillId="0" borderId="39" xfId="0" applyNumberFormat="1" applyFont="1" applyFill="1" applyBorder="1" applyAlignment="1">
      <alignment vertical="center"/>
    </xf>
    <xf numFmtId="4" fontId="42" fillId="0" borderId="21" xfId="0" applyNumberFormat="1" applyFont="1" applyFill="1" applyBorder="1" applyAlignment="1">
      <alignment vertical="center"/>
    </xf>
    <xf numFmtId="4" fontId="54" fillId="0" borderId="42" xfId="0" applyNumberFormat="1" applyFont="1" applyFill="1" applyBorder="1" applyAlignment="1">
      <alignment horizontal="left" vertical="center" wrapText="1"/>
    </xf>
    <xf numFmtId="4" fontId="42" fillId="0" borderId="35" xfId="0" applyNumberFormat="1" applyFont="1" applyFill="1" applyBorder="1" applyAlignment="1">
      <alignment vertical="center"/>
    </xf>
    <xf numFmtId="4" fontId="54" fillId="0" borderId="12" xfId="0" applyNumberFormat="1" applyFont="1" applyFill="1" applyBorder="1" applyAlignment="1">
      <alignment horizontal="left" vertical="center" wrapText="1"/>
    </xf>
    <xf numFmtId="4" fontId="42" fillId="0" borderId="14" xfId="0" applyNumberFormat="1" applyFont="1" applyFill="1" applyBorder="1" applyAlignment="1">
      <alignment vertical="center"/>
    </xf>
    <xf numFmtId="4" fontId="45" fillId="46" borderId="3" xfId="0" applyNumberFormat="1" applyFont="1" applyFill="1" applyBorder="1" applyAlignment="1">
      <alignment horizontal="left" vertical="center"/>
    </xf>
    <xf numFmtId="4" fontId="45" fillId="46" borderId="3" xfId="0" applyNumberFormat="1" applyFont="1" applyFill="1" applyBorder="1" applyAlignment="1">
      <alignment vertical="center"/>
    </xf>
    <xf numFmtId="4" fontId="42" fillId="0" borderId="0" xfId="0" applyNumberFormat="1" applyFont="1" applyBorder="1" applyAlignment="1">
      <alignment vertical="center"/>
    </xf>
    <xf numFmtId="4" fontId="42" fillId="0" borderId="0" xfId="0" applyNumberFormat="1" applyFont="1" applyAlignment="1">
      <alignment horizontal="justify" vertical="center"/>
    </xf>
    <xf numFmtId="0" fontId="39" fillId="0" borderId="0" xfId="2" applyFont="1" applyBorder="1" applyAlignment="1"/>
    <xf numFmtId="4" fontId="42" fillId="0" borderId="26" xfId="0" applyNumberFormat="1" applyFont="1" applyBorder="1" applyAlignment="1" applyProtection="1">
      <alignment horizontal="right" vertical="center"/>
      <protection locked="0"/>
    </xf>
    <xf numFmtId="4" fontId="42" fillId="0" borderId="19" xfId="0" applyNumberFormat="1" applyFont="1" applyBorder="1" applyAlignment="1" applyProtection="1">
      <alignment horizontal="right" vertical="center" wrapText="1"/>
      <protection locked="0"/>
    </xf>
    <xf numFmtId="4" fontId="42" fillId="0" borderId="35" xfId="0" applyNumberFormat="1" applyFont="1" applyBorder="1" applyAlignment="1" applyProtection="1">
      <alignment horizontal="right" vertical="center"/>
      <protection locked="0"/>
    </xf>
    <xf numFmtId="0" fontId="39" fillId="0" borderId="0" xfId="2" applyFont="1" applyBorder="1" applyAlignment="1">
      <alignment wrapText="1"/>
    </xf>
    <xf numFmtId="4" fontId="42" fillId="0" borderId="37" xfId="0" applyNumberFormat="1" applyFont="1" applyBorder="1" applyAlignment="1" applyProtection="1">
      <alignment horizontal="right" vertical="center"/>
      <protection locked="0"/>
    </xf>
    <xf numFmtId="4" fontId="42" fillId="0" borderId="36" xfId="0" applyNumberFormat="1" applyFont="1" applyBorder="1" applyAlignment="1" applyProtection="1">
      <alignment horizontal="right" vertical="center" wrapText="1"/>
      <protection locked="0"/>
    </xf>
    <xf numFmtId="4" fontId="42" fillId="0" borderId="45" xfId="0" applyNumberFormat="1" applyFont="1" applyBorder="1" applyAlignment="1" applyProtection="1">
      <alignment horizontal="right" vertical="center"/>
      <protection locked="0"/>
    </xf>
    <xf numFmtId="4" fontId="42" fillId="0" borderId="42" xfId="0" applyNumberFormat="1" applyFont="1" applyBorder="1" applyAlignment="1" applyProtection="1">
      <alignment horizontal="right" vertical="center"/>
      <protection locked="0"/>
    </xf>
    <xf numFmtId="4" fontId="42" fillId="0" borderId="0" xfId="0" applyNumberFormat="1" applyFont="1" applyBorder="1" applyAlignment="1" applyProtection="1">
      <alignment horizontal="right" vertical="center"/>
      <protection locked="0"/>
    </xf>
    <xf numFmtId="4" fontId="42" fillId="0" borderId="14" xfId="0" applyNumberFormat="1" applyFont="1" applyBorder="1" applyAlignment="1" applyProtection="1">
      <alignment horizontal="right" vertical="center" wrapText="1"/>
      <protection locked="0"/>
    </xf>
    <xf numFmtId="4" fontId="45" fillId="44" borderId="5" xfId="0" applyNumberFormat="1" applyFont="1" applyFill="1" applyBorder="1" applyAlignment="1" applyProtection="1">
      <alignment horizontal="right" vertical="center"/>
    </xf>
    <xf numFmtId="4" fontId="45" fillId="46" borderId="18" xfId="0" applyNumberFormat="1" applyFont="1" applyFill="1" applyBorder="1" applyAlignment="1" applyProtection="1">
      <alignment horizontal="right" vertical="center"/>
    </xf>
    <xf numFmtId="4" fontId="45" fillId="0" borderId="10" xfId="0" applyNumberFormat="1" applyFont="1" applyBorder="1" applyAlignment="1" applyProtection="1">
      <alignment horizontal="right" vertical="center" wrapText="1"/>
      <protection locked="0"/>
    </xf>
    <xf numFmtId="4" fontId="45" fillId="0" borderId="11" xfId="0" applyNumberFormat="1" applyFont="1" applyFill="1" applyBorder="1" applyAlignment="1" applyProtection="1">
      <alignment horizontal="right" vertical="center" wrapText="1"/>
    </xf>
    <xf numFmtId="4" fontId="45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18" xfId="0" applyNumberFormat="1" applyFont="1" applyFill="1" applyBorder="1" applyAlignment="1" applyProtection="1">
      <alignment horizontal="right" vertical="center" wrapText="1"/>
    </xf>
    <xf numFmtId="165" fontId="42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42" fillId="0" borderId="29" xfId="0" applyNumberFormat="1" applyFont="1" applyFill="1" applyBorder="1" applyAlignment="1" applyProtection="1">
      <alignment horizontal="right" vertical="center" wrapText="1"/>
      <protection locked="0"/>
    </xf>
    <xf numFmtId="165" fontId="42" fillId="0" borderId="99" xfId="0" applyNumberFormat="1" applyFont="1" applyFill="1" applyBorder="1" applyAlignment="1" applyProtection="1">
      <alignment horizontal="right" vertical="center" wrapText="1"/>
      <protection locked="0"/>
    </xf>
    <xf numFmtId="165" fontId="42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0" xfId="0" applyNumberFormat="1" applyFont="1" applyAlignment="1" applyProtection="1">
      <alignment vertical="center"/>
      <protection locked="0"/>
    </xf>
    <xf numFmtId="4" fontId="40" fillId="44" borderId="40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Alignment="1">
      <alignment vertical="center"/>
    </xf>
    <xf numFmtId="4" fontId="45" fillId="44" borderId="18" xfId="0" applyNumberFormat="1" applyFont="1" applyFill="1" applyBorder="1" applyAlignment="1" applyProtection="1">
      <alignment horizontal="right" vertical="center"/>
    </xf>
    <xf numFmtId="4" fontId="45" fillId="0" borderId="39" xfId="0" applyNumberFormat="1" applyFont="1" applyFill="1" applyBorder="1" applyAlignment="1" applyProtection="1">
      <alignment horizontal="right" vertical="center"/>
      <protection locked="0"/>
    </xf>
    <xf numFmtId="4" fontId="45" fillId="0" borderId="27" xfId="0" applyNumberFormat="1" applyFont="1" applyFill="1" applyBorder="1" applyAlignment="1" applyProtection="1">
      <alignment horizontal="right" vertical="center"/>
      <protection locked="0"/>
    </xf>
    <xf numFmtId="4" fontId="42" fillId="0" borderId="39" xfId="0" applyNumberFormat="1" applyFont="1" applyFill="1" applyBorder="1" applyAlignment="1" applyProtection="1">
      <alignment horizontal="right" vertical="center"/>
      <protection locked="0"/>
    </xf>
    <xf numFmtId="4" fontId="42" fillId="0" borderId="27" xfId="0" applyNumberFormat="1" applyFont="1" applyFill="1" applyBorder="1" applyAlignment="1" applyProtection="1">
      <alignment horizontal="right" vertical="center"/>
      <protection locked="0"/>
    </xf>
    <xf numFmtId="4" fontId="42" fillId="0" borderId="35" xfId="0" applyNumberFormat="1" applyFont="1" applyFill="1" applyBorder="1" applyAlignment="1" applyProtection="1">
      <alignment horizontal="right" vertical="center"/>
      <protection locked="0"/>
    </xf>
    <xf numFmtId="4" fontId="42" fillId="0" borderId="21" xfId="0" applyNumberFormat="1" applyFont="1" applyFill="1" applyBorder="1" applyAlignment="1" applyProtection="1">
      <alignment horizontal="right" vertical="center"/>
      <protection locked="0"/>
    </xf>
    <xf numFmtId="4" fontId="42" fillId="0" borderId="21" xfId="0" applyNumberFormat="1" applyFont="1" applyBorder="1" applyAlignment="1" applyProtection="1">
      <alignment horizontal="right" vertical="center"/>
      <protection locked="0"/>
    </xf>
    <xf numFmtId="4" fontId="42" fillId="0" borderId="36" xfId="0" applyNumberFormat="1" applyFont="1" applyBorder="1" applyAlignment="1" applyProtection="1">
      <alignment horizontal="right" vertical="center"/>
      <protection locked="0"/>
    </xf>
    <xf numFmtId="4" fontId="56" fillId="0" borderId="0" xfId="0" applyNumberFormat="1" applyFont="1" applyAlignment="1">
      <alignment vertical="center"/>
    </xf>
    <xf numFmtId="4" fontId="42" fillId="0" borderId="46" xfId="0" applyNumberFormat="1" applyFont="1" applyBorder="1" applyAlignment="1" applyProtection="1">
      <alignment horizontal="right" vertical="center"/>
      <protection locked="0"/>
    </xf>
    <xf numFmtId="4" fontId="42" fillId="0" borderId="23" xfId="0" applyNumberFormat="1" applyFont="1" applyBorder="1" applyAlignment="1" applyProtection="1">
      <alignment horizontal="right" vertical="center"/>
      <protection locked="0"/>
    </xf>
    <xf numFmtId="4" fontId="40" fillId="44" borderId="3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25" xfId="0" applyNumberFormat="1" applyFont="1" applyFill="1" applyBorder="1" applyAlignment="1" applyProtection="1">
      <alignment vertical="center"/>
      <protection locked="0"/>
    </xf>
    <xf numFmtId="4" fontId="45" fillId="0" borderId="27" xfId="0" applyNumberFormat="1" applyFont="1" applyBorder="1" applyAlignment="1" applyProtection="1">
      <alignment vertical="center"/>
      <protection locked="0"/>
    </xf>
    <xf numFmtId="4" fontId="42" fillId="0" borderId="27" xfId="0" applyNumberFormat="1" applyFont="1" applyBorder="1" applyAlignment="1" applyProtection="1">
      <alignment vertical="center"/>
      <protection locked="0"/>
    </xf>
    <xf numFmtId="4" fontId="42" fillId="0" borderId="29" xfId="0" applyNumberFormat="1" applyFont="1" applyBorder="1" applyAlignment="1" applyProtection="1">
      <alignment vertical="center"/>
      <protection locked="0"/>
    </xf>
    <xf numFmtId="4" fontId="45" fillId="0" borderId="29" xfId="0" applyNumberFormat="1" applyFont="1" applyBorder="1" applyAlignment="1" applyProtection="1">
      <alignment vertical="center"/>
      <protection locked="0"/>
    </xf>
    <xf numFmtId="4" fontId="42" fillId="0" borderId="22" xfId="0" applyNumberFormat="1" applyFont="1" applyBorder="1" applyAlignment="1" applyProtection="1">
      <alignment horizontal="right" vertical="center"/>
      <protection locked="0"/>
    </xf>
    <xf numFmtId="4" fontId="45" fillId="44" borderId="18" xfId="0" applyNumberFormat="1" applyFont="1" applyFill="1" applyBorder="1" applyAlignment="1" applyProtection="1">
      <alignment vertical="center"/>
    </xf>
    <xf numFmtId="4" fontId="40" fillId="44" borderId="3" xfId="0" applyNumberFormat="1" applyFont="1" applyFill="1" applyBorder="1" applyAlignment="1">
      <alignment horizontal="center" vertical="center" wrapText="1"/>
    </xf>
    <xf numFmtId="4" fontId="42" fillId="0" borderId="4" xfId="0" applyNumberFormat="1" applyFont="1" applyFill="1" applyBorder="1" applyAlignment="1" applyProtection="1">
      <alignment horizontal="right" vertical="center"/>
      <protection locked="0"/>
    </xf>
    <xf numFmtId="4" fontId="42" fillId="0" borderId="18" xfId="0" applyNumberFormat="1" applyFont="1" applyFill="1" applyBorder="1" applyAlignment="1" applyProtection="1">
      <alignment horizontal="right" vertical="center"/>
      <protection locked="0"/>
    </xf>
    <xf numFmtId="4" fontId="57" fillId="0" borderId="0" xfId="0" applyNumberFormat="1" applyFont="1" applyFill="1" applyAlignment="1" applyProtection="1">
      <alignment vertical="center"/>
      <protection locked="0"/>
    </xf>
    <xf numFmtId="4" fontId="58" fillId="0" borderId="0" xfId="0" applyNumberFormat="1" applyFont="1" applyFill="1" applyAlignment="1" applyProtection="1">
      <alignment vertical="center"/>
      <protection locked="0"/>
    </xf>
    <xf numFmtId="4" fontId="40" fillId="44" borderId="4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5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11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104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103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2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30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9" xfId="2" applyFont="1" applyFill="1" applyBorder="1" applyAlignment="1" applyProtection="1">
      <alignment vertical="center" wrapText="1"/>
    </xf>
    <xf numFmtId="4" fontId="45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123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122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18" xfId="0" applyNumberFormat="1" applyFont="1" applyFill="1" applyBorder="1" applyAlignment="1" applyProtection="1">
      <alignment vertical="center" wrapText="1"/>
      <protection locked="0"/>
    </xf>
    <xf numFmtId="4" fontId="45" fillId="0" borderId="113" xfId="0" applyNumberFormat="1" applyFont="1" applyFill="1" applyBorder="1" applyAlignment="1" applyProtection="1">
      <alignment vertical="center" wrapText="1"/>
      <protection locked="0"/>
    </xf>
    <xf numFmtId="4" fontId="45" fillId="0" borderId="123" xfId="0" applyNumberFormat="1" applyFont="1" applyFill="1" applyBorder="1" applyAlignment="1" applyProtection="1">
      <alignment vertical="center" wrapText="1"/>
      <protection locked="0"/>
    </xf>
    <xf numFmtId="4" fontId="45" fillId="0" borderId="122" xfId="0" applyNumberFormat="1" applyFont="1" applyFill="1" applyBorder="1" applyAlignment="1" applyProtection="1">
      <alignment vertical="center" wrapText="1"/>
      <protection locked="0"/>
    </xf>
    <xf numFmtId="4" fontId="42" fillId="0" borderId="27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98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99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24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100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21" xfId="0" applyNumberFormat="1" applyFont="1" applyFill="1" applyBorder="1" applyAlignment="1" applyProtection="1">
      <alignment vertical="center" wrapText="1"/>
      <protection locked="0"/>
    </xf>
    <xf numFmtId="4" fontId="39" fillId="0" borderId="21" xfId="0" applyNumberFormat="1" applyFont="1" applyFill="1" applyBorder="1" applyAlignment="1" applyProtection="1">
      <alignment vertical="center" wrapText="1"/>
      <protection locked="0"/>
    </xf>
    <xf numFmtId="4" fontId="40" fillId="0" borderId="18" xfId="0" applyNumberFormat="1" applyFont="1" applyFill="1" applyBorder="1" applyAlignment="1">
      <alignment horizontal="left" vertical="center" wrapText="1"/>
    </xf>
    <xf numFmtId="4" fontId="40" fillId="0" borderId="113" xfId="0" applyNumberFormat="1" applyFont="1" applyFill="1" applyBorder="1" applyAlignment="1" applyProtection="1">
      <alignment horizontal="right" vertical="center" wrapText="1"/>
    </xf>
    <xf numFmtId="4" fontId="40" fillId="0" borderId="18" xfId="0" applyNumberFormat="1" applyFont="1" applyFill="1" applyBorder="1" applyAlignment="1" applyProtection="1">
      <alignment horizontal="right" vertical="center" wrapText="1"/>
    </xf>
    <xf numFmtId="4" fontId="40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23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22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9" xfId="0" applyNumberFormat="1" applyFont="1" applyFill="1" applyBorder="1" applyAlignment="1" applyProtection="1">
      <alignment vertical="center" wrapText="1"/>
      <protection locked="0"/>
    </xf>
    <xf numFmtId="4" fontId="40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16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30" xfId="0" applyNumberFormat="1" applyFont="1" applyFill="1" applyBorder="1" applyAlignment="1" applyProtection="1">
      <alignment vertical="center" wrapText="1"/>
      <protection locked="0"/>
    </xf>
    <xf numFmtId="4" fontId="40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03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8" xfId="0" applyNumberFormat="1" applyFont="1" applyFill="1" applyBorder="1" applyAlignment="1" applyProtection="1">
      <alignment vertical="center" wrapText="1"/>
      <protection locked="0"/>
    </xf>
    <xf numFmtId="0" fontId="40" fillId="44" borderId="18" xfId="2" applyFont="1" applyFill="1" applyBorder="1" applyAlignment="1" applyProtection="1">
      <alignment vertical="center" wrapText="1"/>
    </xf>
    <xf numFmtId="4" fontId="40" fillId="0" borderId="0" xfId="0" applyNumberFormat="1" applyFont="1" applyFill="1" applyBorder="1" applyAlignment="1">
      <alignment horizontal="left" vertical="center" wrapText="1"/>
    </xf>
    <xf numFmtId="4" fontId="45" fillId="0" borderId="0" xfId="0" applyNumberFormat="1" applyFont="1" applyFill="1" applyBorder="1" applyAlignment="1" applyProtection="1">
      <alignment horizontal="right" vertical="center" wrapText="1"/>
    </xf>
    <xf numFmtId="4" fontId="39" fillId="0" borderId="0" xfId="0" applyNumberFormat="1" applyFont="1" applyBorder="1" applyAlignment="1" applyProtection="1">
      <alignment horizontal="left" vertical="center"/>
      <protection locked="0"/>
    </xf>
    <xf numFmtId="4" fontId="40" fillId="44" borderId="6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19" xfId="0" applyNumberFormat="1" applyFont="1" applyBorder="1" applyAlignment="1" applyProtection="1">
      <alignment horizontal="right" vertical="center" wrapText="1"/>
      <protection locked="0"/>
    </xf>
    <xf numFmtId="4" fontId="45" fillId="0" borderId="0" xfId="0" applyNumberFormat="1" applyFont="1" applyFill="1" applyBorder="1" applyAlignment="1">
      <alignment horizontal="left" vertical="center"/>
    </xf>
    <xf numFmtId="4" fontId="45" fillId="0" borderId="21" xfId="0" applyNumberFormat="1" applyFont="1" applyBorder="1" applyAlignment="1" applyProtection="1">
      <alignment horizontal="right" vertical="center" wrapText="1"/>
      <protection locked="0"/>
    </xf>
    <xf numFmtId="4" fontId="45" fillId="0" borderId="0" xfId="0" applyNumberFormat="1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right" vertical="center"/>
    </xf>
    <xf numFmtId="4" fontId="45" fillId="0" borderId="21" xfId="0" applyNumberFormat="1" applyFont="1" applyFill="1" applyBorder="1" applyAlignment="1" applyProtection="1">
      <alignment horizontal="right" vertical="center" wrapText="1"/>
    </xf>
    <xf numFmtId="4" fontId="51" fillId="0" borderId="0" xfId="0" applyNumberFormat="1" applyFont="1" applyAlignment="1">
      <alignment horizontal="left" vertical="center"/>
    </xf>
    <xf numFmtId="4" fontId="45" fillId="44" borderId="3" xfId="0" applyNumberFormat="1" applyFont="1" applyFill="1" applyBorder="1" applyAlignment="1">
      <alignment horizontal="left" vertical="center"/>
    </xf>
    <xf numFmtId="4" fontId="45" fillId="44" borderId="4" xfId="0" applyNumberFormat="1" applyFont="1" applyFill="1" applyBorder="1" applyAlignment="1">
      <alignment horizontal="left" vertical="center"/>
    </xf>
    <xf numFmtId="4" fontId="45" fillId="44" borderId="5" xfId="0" applyNumberFormat="1" applyFont="1" applyFill="1" applyBorder="1" applyAlignment="1">
      <alignment horizontal="left" vertical="center"/>
    </xf>
    <xf numFmtId="4" fontId="39" fillId="0" borderId="0" xfId="0" applyNumberFormat="1" applyFont="1" applyBorder="1" applyAlignment="1">
      <alignment horizontal="left" vertical="center"/>
    </xf>
    <xf numFmtId="4" fontId="39" fillId="0" borderId="0" xfId="0" applyNumberFormat="1" applyFont="1" applyBorder="1" applyAlignment="1">
      <alignment vertical="center"/>
    </xf>
    <xf numFmtId="4" fontId="40" fillId="44" borderId="5" xfId="0" applyNumberFormat="1" applyFont="1" applyFill="1" applyBorder="1" applyAlignment="1">
      <alignment horizontal="center" vertical="center" wrapText="1"/>
    </xf>
    <xf numFmtId="4" fontId="39" fillId="0" borderId="26" xfId="0" applyNumberFormat="1" applyFont="1" applyFill="1" applyBorder="1" applyAlignment="1">
      <alignment horizontal="right" vertical="center" wrapText="1"/>
    </xf>
    <xf numFmtId="4" fontId="39" fillId="0" borderId="19" xfId="0" applyNumberFormat="1" applyFont="1" applyFill="1" applyBorder="1" applyAlignment="1">
      <alignment horizontal="right" vertical="center" wrapText="1"/>
    </xf>
    <xf numFmtId="4" fontId="39" fillId="0" borderId="39" xfId="0" applyNumberFormat="1" applyFont="1" applyFill="1" applyBorder="1" applyAlignment="1">
      <alignment horizontal="right" vertical="center" wrapText="1"/>
    </xf>
    <xf numFmtId="4" fontId="39" fillId="0" borderId="27" xfId="0" applyNumberFormat="1" applyFont="1" applyFill="1" applyBorder="1" applyAlignment="1">
      <alignment horizontal="right" vertical="center" wrapText="1"/>
    </xf>
    <xf numFmtId="4" fontId="39" fillId="0" borderId="37" xfId="0" applyNumberFormat="1" applyFont="1" applyFill="1" applyBorder="1" applyAlignment="1">
      <alignment horizontal="right" vertical="center" wrapText="1"/>
    </xf>
    <xf numFmtId="4" fontId="39" fillId="0" borderId="36" xfId="0" applyNumberFormat="1" applyFont="1" applyFill="1" applyBorder="1" applyAlignment="1">
      <alignment horizontal="right" vertical="center" wrapText="1"/>
    </xf>
    <xf numFmtId="4" fontId="39" fillId="0" borderId="46" xfId="0" applyNumberFormat="1" applyFont="1" applyFill="1" applyBorder="1" applyAlignment="1">
      <alignment horizontal="right" vertical="center" wrapText="1"/>
    </xf>
    <xf numFmtId="4" fontId="39" fillId="0" borderId="23" xfId="0" applyNumberFormat="1" applyFont="1" applyFill="1" applyBorder="1" applyAlignment="1">
      <alignment horizontal="right" vertical="center" wrapText="1"/>
    </xf>
    <xf numFmtId="4" fontId="45" fillId="44" borderId="3" xfId="0" applyNumberFormat="1" applyFont="1" applyFill="1" applyBorder="1" applyAlignment="1" applyProtection="1">
      <alignment horizontal="center" vertical="center"/>
      <protection locked="0"/>
    </xf>
    <xf numFmtId="4" fontId="40" fillId="0" borderId="3" xfId="0" applyNumberFormat="1" applyFont="1" applyFill="1" applyBorder="1" applyAlignment="1" applyProtection="1">
      <alignment vertical="center" wrapText="1"/>
      <protection locked="0"/>
    </xf>
    <xf numFmtId="4" fontId="45" fillId="0" borderId="18" xfId="0" applyNumberFormat="1" applyFont="1" applyFill="1" applyBorder="1" applyAlignment="1" applyProtection="1">
      <alignment vertical="center"/>
    </xf>
    <xf numFmtId="4" fontId="39" fillId="0" borderId="19" xfId="0" applyNumberFormat="1" applyFont="1" applyFill="1" applyBorder="1" applyAlignment="1" applyProtection="1">
      <alignment vertical="center"/>
      <protection locked="0"/>
    </xf>
    <xf numFmtId="4" fontId="42" fillId="0" borderId="19" xfId="0" applyNumberFormat="1" applyFont="1" applyBorder="1" applyAlignment="1" applyProtection="1">
      <alignment vertical="center"/>
      <protection locked="0"/>
    </xf>
    <xf numFmtId="4" fontId="39" fillId="0" borderId="21" xfId="0" applyNumberFormat="1" applyFont="1" applyFill="1" applyBorder="1" applyAlignment="1" applyProtection="1">
      <alignment vertical="center"/>
      <protection locked="0"/>
    </xf>
    <xf numFmtId="4" fontId="42" fillId="0" borderId="21" xfId="0" applyNumberFormat="1" applyFont="1" applyBorder="1" applyAlignment="1" applyProtection="1">
      <alignment vertical="center"/>
      <protection locked="0"/>
    </xf>
    <xf numFmtId="4" fontId="42" fillId="0" borderId="22" xfId="0" applyNumberFormat="1" applyFont="1" applyBorder="1" applyAlignment="1" applyProtection="1">
      <alignment vertical="center"/>
      <protection locked="0"/>
    </xf>
    <xf numFmtId="4" fontId="59" fillId="0" borderId="21" xfId="0" applyNumberFormat="1" applyFont="1" applyFill="1" applyBorder="1" applyAlignment="1" applyProtection="1">
      <alignment vertical="center"/>
      <protection locked="0"/>
    </xf>
    <xf numFmtId="4" fontId="59" fillId="0" borderId="23" xfId="0" applyNumberFormat="1" applyFont="1" applyFill="1" applyBorder="1" applyAlignment="1" applyProtection="1">
      <alignment vertical="center"/>
      <protection locked="0"/>
    </xf>
    <xf numFmtId="4" fontId="42" fillId="0" borderId="23" xfId="0" applyNumberFormat="1" applyFont="1" applyBorder="1" applyAlignment="1" applyProtection="1">
      <alignment vertical="center"/>
      <protection locked="0"/>
    </xf>
    <xf numFmtId="4" fontId="42" fillId="0" borderId="24" xfId="0" applyNumberFormat="1" applyFont="1" applyBorder="1" applyAlignment="1" applyProtection="1">
      <alignment vertical="center"/>
      <protection locked="0"/>
    </xf>
    <xf numFmtId="4" fontId="59" fillId="0" borderId="42" xfId="0" applyNumberFormat="1" applyFont="1" applyFill="1" applyBorder="1" applyAlignment="1" applyProtection="1">
      <alignment vertical="center"/>
      <protection locked="0"/>
    </xf>
    <xf numFmtId="4" fontId="59" fillId="0" borderId="120" xfId="0" applyNumberFormat="1" applyFont="1" applyFill="1" applyBorder="1" applyAlignment="1" applyProtection="1">
      <alignment vertical="center"/>
      <protection locked="0"/>
    </xf>
    <xf numFmtId="4" fontId="39" fillId="0" borderId="12" xfId="0" applyNumberFormat="1" applyFont="1" applyFill="1" applyBorder="1" applyAlignment="1" applyProtection="1">
      <alignment vertical="center"/>
      <protection locked="0"/>
    </xf>
    <xf numFmtId="4" fontId="42" fillId="0" borderId="14" xfId="0" applyNumberFormat="1" applyFont="1" applyBorder="1" applyAlignment="1" applyProtection="1">
      <alignment vertical="center"/>
      <protection locked="0"/>
    </xf>
    <xf numFmtId="4" fontId="39" fillId="0" borderId="8" xfId="0" applyNumberFormat="1" applyFont="1" applyFill="1" applyBorder="1" applyAlignment="1" applyProtection="1">
      <alignment vertical="center" wrapText="1"/>
      <protection locked="0"/>
    </xf>
    <xf numFmtId="4" fontId="42" fillId="0" borderId="38" xfId="0" applyNumberFormat="1" applyFont="1" applyBorder="1" applyAlignment="1" applyProtection="1">
      <alignment vertical="center"/>
      <protection locked="0"/>
    </xf>
    <xf numFmtId="4" fontId="42" fillId="0" borderId="36" xfId="0" applyNumberFormat="1" applyFont="1" applyBorder="1" applyAlignment="1" applyProtection="1">
      <alignment vertical="center"/>
      <protection locked="0"/>
    </xf>
    <xf numFmtId="0" fontId="60" fillId="0" borderId="33" xfId="0" applyFont="1" applyBorder="1" applyAlignment="1">
      <alignment wrapText="1"/>
    </xf>
    <xf numFmtId="4" fontId="43" fillId="0" borderId="23" xfId="0" applyNumberFormat="1" applyFont="1" applyBorder="1"/>
    <xf numFmtId="0" fontId="39" fillId="0" borderId="0" xfId="0" applyFont="1" applyAlignment="1">
      <alignment vertical="center"/>
    </xf>
    <xf numFmtId="4" fontId="45" fillId="0" borderId="0" xfId="0" applyNumberFormat="1" applyFont="1" applyAlignment="1">
      <alignment horizontal="left" vertical="center" wrapText="1"/>
    </xf>
    <xf numFmtId="4" fontId="45" fillId="44" borderId="18" xfId="0" applyNumberFormat="1" applyFont="1" applyFill="1" applyBorder="1" applyAlignment="1">
      <alignment horizontal="center" vertical="center"/>
    </xf>
    <xf numFmtId="4" fontId="42" fillId="0" borderId="30" xfId="0" applyNumberFormat="1" applyFont="1" applyFill="1" applyBorder="1" applyAlignment="1">
      <alignment vertical="center"/>
    </xf>
    <xf numFmtId="4" fontId="45" fillId="0" borderId="0" xfId="0" applyNumberFormat="1" applyFont="1" applyAlignment="1" applyProtection="1">
      <alignment horizontal="left" vertical="center"/>
      <protection locked="0"/>
    </xf>
    <xf numFmtId="4" fontId="4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0" xfId="0" applyNumberFormat="1" applyFont="1" applyFill="1" applyBorder="1" applyAlignment="1" applyProtection="1">
      <alignment vertical="center"/>
    </xf>
    <xf numFmtId="4" fontId="39" fillId="0" borderId="42" xfId="0" applyNumberFormat="1" applyFont="1" applyFill="1" applyBorder="1" applyAlignment="1" applyProtection="1">
      <alignment vertical="center"/>
      <protection locked="0"/>
    </xf>
    <xf numFmtId="4" fontId="42" fillId="0" borderId="30" xfId="0" applyNumberFormat="1" applyFont="1" applyBorder="1" applyAlignment="1" applyProtection="1">
      <alignment vertical="center"/>
      <protection locked="0"/>
    </xf>
    <xf numFmtId="4" fontId="42" fillId="0" borderId="2" xfId="0" applyNumberFormat="1" applyFont="1" applyBorder="1" applyAlignment="1" applyProtection="1">
      <alignment vertical="center"/>
      <protection locked="0"/>
    </xf>
    <xf numFmtId="4" fontId="45" fillId="0" borderId="18" xfId="0" applyNumberFormat="1" applyFont="1" applyBorder="1" applyAlignment="1" applyProtection="1">
      <alignment vertical="center"/>
      <protection locked="0"/>
    </xf>
    <xf numFmtId="4" fontId="45" fillId="0" borderId="5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Fill="1" applyBorder="1" applyAlignment="1" applyProtection="1">
      <alignment vertical="center"/>
      <protection locked="0"/>
    </xf>
    <xf numFmtId="4" fontId="45" fillId="0" borderId="14" xfId="0" applyNumberFormat="1" applyFont="1" applyBorder="1" applyAlignment="1" applyProtection="1">
      <alignment vertical="center"/>
      <protection locked="0"/>
    </xf>
    <xf numFmtId="4" fontId="45" fillId="0" borderId="13" xfId="0" applyNumberFormat="1" applyFont="1" applyBorder="1" applyAlignment="1" applyProtection="1">
      <alignment vertical="center"/>
      <protection locked="0"/>
    </xf>
    <xf numFmtId="4" fontId="42" fillId="0" borderId="27" xfId="0" applyNumberFormat="1" applyFont="1" applyFill="1" applyBorder="1" applyAlignment="1" applyProtection="1">
      <alignment vertical="center"/>
    </xf>
    <xf numFmtId="4" fontId="42" fillId="0" borderId="0" xfId="0" applyNumberFormat="1" applyFont="1" applyFill="1" applyBorder="1" applyAlignment="1" applyProtection="1">
      <alignment vertical="center"/>
    </xf>
    <xf numFmtId="4" fontId="54" fillId="0" borderId="21" xfId="0" applyNumberFormat="1" applyFont="1" applyBorder="1" applyAlignment="1" applyProtection="1">
      <alignment vertical="center"/>
      <protection locked="0"/>
    </xf>
    <xf numFmtId="4" fontId="54" fillId="0" borderId="22" xfId="0" applyNumberFormat="1" applyFont="1" applyBorder="1" applyAlignment="1" applyProtection="1">
      <alignment vertical="center"/>
      <protection locked="0"/>
    </xf>
    <xf numFmtId="4" fontId="54" fillId="0" borderId="0" xfId="0" applyNumberFormat="1" applyFont="1" applyFill="1" applyBorder="1" applyAlignment="1" applyProtection="1">
      <alignment vertical="center"/>
      <protection locked="0"/>
    </xf>
    <xf numFmtId="4" fontId="42" fillId="0" borderId="21" xfId="0" applyNumberFormat="1" applyFont="1" applyFill="1" applyBorder="1" applyAlignment="1" applyProtection="1">
      <alignment vertical="center"/>
    </xf>
    <xf numFmtId="4" fontId="42" fillId="0" borderId="22" xfId="0" applyNumberFormat="1" applyFont="1" applyFill="1" applyBorder="1" applyAlignment="1" applyProtection="1">
      <alignment vertical="center"/>
      <protection locked="0"/>
    </xf>
    <xf numFmtId="4" fontId="56" fillId="0" borderId="0" xfId="0" applyNumberFormat="1" applyFont="1" applyFill="1" applyBorder="1" applyAlignment="1" applyProtection="1">
      <alignment vertical="center"/>
      <protection locked="0"/>
    </xf>
    <xf numFmtId="4" fontId="45" fillId="44" borderId="3" xfId="0" applyNumberFormat="1" applyFont="1" applyFill="1" applyBorder="1" applyAlignment="1" applyProtection="1">
      <alignment vertical="center"/>
      <protection locked="0"/>
    </xf>
    <xf numFmtId="4" fontId="45" fillId="44" borderId="5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Alignment="1"/>
    <xf numFmtId="4" fontId="39" fillId="0" borderId="22" xfId="0" applyNumberFormat="1" applyFont="1" applyFill="1" applyBorder="1" applyAlignment="1" applyProtection="1">
      <alignment vertical="center"/>
      <protection locked="0"/>
    </xf>
    <xf numFmtId="4" fontId="42" fillId="0" borderId="21" xfId="0" applyNumberFormat="1" applyFont="1" applyBorder="1" applyAlignment="1" applyProtection="1">
      <alignment vertical="center" wrapText="1"/>
      <protection locked="0"/>
    </xf>
    <xf numFmtId="4" fontId="42" fillId="0" borderId="18" xfId="0" applyNumberFormat="1" applyFont="1" applyBorder="1" applyAlignment="1" applyProtection="1">
      <alignment vertical="center"/>
      <protection locked="0"/>
    </xf>
    <xf numFmtId="4" fontId="42" fillId="0" borderId="20" xfId="0" applyNumberFormat="1" applyFont="1" applyBorder="1" applyAlignment="1" applyProtection="1">
      <alignment vertical="center"/>
      <protection locked="0"/>
    </xf>
    <xf numFmtId="4" fontId="42" fillId="0" borderId="5" xfId="0" applyNumberFormat="1" applyFont="1" applyBorder="1" applyAlignment="1" applyProtection="1">
      <alignment vertical="center"/>
      <protection locked="0"/>
    </xf>
    <xf numFmtId="4" fontId="42" fillId="0" borderId="18" xfId="0" applyNumberFormat="1" applyFont="1" applyFill="1" applyBorder="1" applyAlignment="1" applyProtection="1">
      <alignment vertical="center"/>
    </xf>
    <xf numFmtId="4" fontId="42" fillId="0" borderId="19" xfId="0" applyNumberFormat="1" applyFont="1" applyFill="1" applyBorder="1" applyAlignment="1" applyProtection="1">
      <alignment vertical="center"/>
    </xf>
    <xf numFmtId="4" fontId="45" fillId="0" borderId="21" xfId="0" applyNumberFormat="1" applyFont="1" applyFill="1" applyBorder="1" applyAlignment="1" applyProtection="1">
      <alignment vertical="center"/>
    </xf>
    <xf numFmtId="4" fontId="63" fillId="0" borderId="0" xfId="0" applyNumberFormat="1" applyFont="1" applyAlignment="1">
      <alignment vertical="center"/>
    </xf>
    <xf numFmtId="0" fontId="38" fillId="0" borderId="0" xfId="0" applyFont="1" applyFill="1" applyAlignment="1">
      <alignment horizontal="left"/>
    </xf>
    <xf numFmtId="0" fontId="39" fillId="0" borderId="0" xfId="0" applyFont="1" applyFill="1" applyAlignment="1"/>
    <xf numFmtId="4" fontId="42" fillId="0" borderId="0" xfId="0" applyNumberFormat="1" applyFont="1" applyFill="1" applyAlignment="1">
      <alignment vertical="center"/>
    </xf>
    <xf numFmtId="4" fontId="45" fillId="0" borderId="19" xfId="0" applyNumberFormat="1" applyFont="1" applyFill="1" applyBorder="1" applyAlignment="1" applyProtection="1">
      <alignment vertical="center"/>
    </xf>
    <xf numFmtId="4" fontId="45" fillId="0" borderId="20" xfId="0" applyNumberFormat="1" applyFont="1" applyFill="1" applyBorder="1" applyAlignment="1" applyProtection="1">
      <alignment vertical="center"/>
    </xf>
    <xf numFmtId="4" fontId="39" fillId="0" borderId="43" xfId="0" applyNumberFormat="1" applyFont="1" applyFill="1" applyBorder="1" applyAlignment="1" applyProtection="1">
      <alignment vertical="center"/>
      <protection locked="0"/>
    </xf>
    <xf numFmtId="4" fontId="45" fillId="0" borderId="0" xfId="0" applyNumberFormat="1" applyFont="1" applyAlignment="1">
      <alignment horizontal="left" vertical="center"/>
    </xf>
    <xf numFmtId="0" fontId="42" fillId="0" borderId="0" xfId="0" applyNumberFormat="1" applyFont="1" applyAlignment="1">
      <alignment vertical="center"/>
    </xf>
    <xf numFmtId="4" fontId="45" fillId="44" borderId="3" xfId="0" applyNumberFormat="1" applyFont="1" applyFill="1" applyBorder="1" applyAlignment="1">
      <alignment horizontal="center" vertical="center"/>
    </xf>
    <xf numFmtId="4" fontId="45" fillId="46" borderId="18" xfId="0" applyNumberFormat="1" applyFont="1" applyFill="1" applyBorder="1" applyAlignment="1">
      <alignment horizontal="center" vertical="center"/>
    </xf>
    <xf numFmtId="4" fontId="45" fillId="46" borderId="4" xfId="0" applyNumberFormat="1" applyFont="1" applyFill="1" applyBorder="1" applyAlignment="1">
      <alignment horizontal="center" vertical="center"/>
    </xf>
    <xf numFmtId="4" fontId="45" fillId="0" borderId="42" xfId="0" applyNumberFormat="1" applyFont="1" applyFill="1" applyBorder="1" applyAlignment="1" applyProtection="1">
      <alignment vertical="center"/>
      <protection locked="0"/>
    </xf>
    <xf numFmtId="4" fontId="42" fillId="0" borderId="42" xfId="0" applyNumberFormat="1" applyFont="1" applyFill="1" applyBorder="1" applyAlignment="1" applyProtection="1">
      <alignment vertical="center"/>
      <protection locked="0"/>
    </xf>
    <xf numFmtId="4" fontId="42" fillId="0" borderId="35" xfId="0" applyNumberFormat="1" applyFont="1" applyFill="1" applyBorder="1" applyAlignment="1" applyProtection="1">
      <alignment vertical="center"/>
      <protection locked="0"/>
    </xf>
    <xf numFmtId="4" fontId="42" fillId="0" borderId="36" xfId="0" applyNumberFormat="1" applyFont="1" applyFill="1" applyBorder="1" applyAlignment="1" applyProtection="1">
      <alignment vertical="center"/>
      <protection locked="0"/>
    </xf>
    <xf numFmtId="4" fontId="45" fillId="46" borderId="114" xfId="0" applyNumberFormat="1" applyFont="1" applyFill="1" applyBorder="1" applyAlignment="1">
      <alignment vertical="center"/>
    </xf>
    <xf numFmtId="4" fontId="45" fillId="46" borderId="5" xfId="0" applyNumberFormat="1" applyFont="1" applyFill="1" applyBorder="1" applyAlignment="1">
      <alignment vertical="center"/>
    </xf>
    <xf numFmtId="4" fontId="42" fillId="0" borderId="104" xfId="0" applyNumberFormat="1" applyFont="1" applyBorder="1" applyAlignment="1">
      <alignment vertical="center" wrapText="1"/>
    </xf>
    <xf numFmtId="4" fontId="42" fillId="0" borderId="102" xfId="0" applyNumberFormat="1" applyFont="1" applyBorder="1" applyAlignment="1">
      <alignment vertical="center" wrapText="1"/>
    </xf>
    <xf numFmtId="4" fontId="45" fillId="0" borderId="0" xfId="0" applyNumberFormat="1" applyFont="1" applyAlignment="1">
      <alignment vertical="center"/>
    </xf>
    <xf numFmtId="4" fontId="45" fillId="0" borderId="43" xfId="0" applyNumberFormat="1" applyFont="1" applyFill="1" applyBorder="1" applyAlignment="1">
      <alignment horizontal="right" vertical="center"/>
    </xf>
    <xf numFmtId="4" fontId="45" fillId="0" borderId="27" xfId="0" applyNumberFormat="1" applyFont="1" applyFill="1" applyBorder="1" applyAlignment="1" applyProtection="1">
      <alignment vertical="center" wrapText="1"/>
      <protection locked="0"/>
    </xf>
    <xf numFmtId="4" fontId="45" fillId="0" borderId="39" xfId="0" applyNumberFormat="1" applyFont="1" applyFill="1" applyBorder="1" applyAlignment="1" applyProtection="1">
      <alignment vertical="center" wrapText="1"/>
      <protection locked="0"/>
    </xf>
    <xf numFmtId="4" fontId="45" fillId="0" borderId="42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 vertical="center"/>
    </xf>
    <xf numFmtId="4" fontId="45" fillId="0" borderId="39" xfId="0" applyNumberFormat="1" applyFont="1" applyFill="1" applyBorder="1" applyAlignment="1" applyProtection="1">
      <alignment vertical="center"/>
      <protection locked="0"/>
    </xf>
    <xf numFmtId="4" fontId="45" fillId="0" borderId="120" xfId="0" applyNumberFormat="1" applyFont="1" applyBorder="1" applyAlignment="1">
      <alignment horizontal="right" vertical="center"/>
    </xf>
    <xf numFmtId="4" fontId="42" fillId="0" borderId="23" xfId="0" applyNumberFormat="1" applyFont="1" applyBorder="1" applyAlignment="1">
      <alignment vertical="center"/>
    </xf>
    <xf numFmtId="4" fontId="42" fillId="0" borderId="46" xfId="0" applyNumberFormat="1" applyFont="1" applyBorder="1" applyAlignment="1">
      <alignment vertical="center"/>
    </xf>
    <xf numFmtId="0" fontId="43" fillId="0" borderId="0" xfId="0" applyFont="1" applyBorder="1" applyAlignment="1">
      <alignment wrapText="1"/>
    </xf>
    <xf numFmtId="0" fontId="43" fillId="0" borderId="0" xfId="0" applyFont="1" applyAlignment="1">
      <alignment horizontal="center" wrapText="1"/>
    </xf>
    <xf numFmtId="4" fontId="34" fillId="0" borderId="0" xfId="2" applyNumberFormat="1" applyFont="1" applyFill="1" applyAlignment="1">
      <alignment vertical="center"/>
    </xf>
    <xf numFmtId="4" fontId="63" fillId="0" borderId="0" xfId="0" applyNumberFormat="1" applyFont="1" applyAlignment="1">
      <alignment horizontal="center" vertical="center"/>
    </xf>
    <xf numFmtId="4" fontId="42" fillId="0" borderId="45" xfId="0" applyNumberFormat="1" applyFont="1" applyFill="1" applyBorder="1" applyAlignment="1" applyProtection="1">
      <alignment vertical="center"/>
      <protection locked="0"/>
    </xf>
    <xf numFmtId="4" fontId="42" fillId="0" borderId="37" xfId="0" applyNumberFormat="1" applyFont="1" applyFill="1" applyBorder="1" applyAlignment="1" applyProtection="1">
      <alignment vertical="center"/>
      <protection locked="0"/>
    </xf>
    <xf numFmtId="0" fontId="35" fillId="42" borderId="1" xfId="2" applyFont="1" applyFill="1" applyBorder="1" applyAlignment="1" applyProtection="1">
      <alignment horizontal="center" vertical="center"/>
      <protection locked="0" hidden="1"/>
    </xf>
    <xf numFmtId="0" fontId="35" fillId="0" borderId="0" xfId="2" applyFont="1" applyFill="1" applyBorder="1" applyAlignment="1">
      <alignment horizontal="center" vertical="center"/>
    </xf>
    <xf numFmtId="0" fontId="35" fillId="0" borderId="37" xfId="2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35" fillId="42" borderId="40" xfId="2" applyFont="1" applyFill="1" applyBorder="1" applyAlignment="1" applyProtection="1">
      <alignment horizontal="center" vertical="center"/>
      <protection locked="0" hidden="1"/>
    </xf>
    <xf numFmtId="0" fontId="35" fillId="42" borderId="0" xfId="2" applyFont="1" applyFill="1" applyBorder="1" applyAlignment="1" applyProtection="1">
      <alignment horizontal="center" vertical="center"/>
      <protection locked="0" hidden="1"/>
    </xf>
    <xf numFmtId="0" fontId="37" fillId="42" borderId="0" xfId="2" applyFont="1" applyFill="1" applyBorder="1" applyAlignment="1" applyProtection="1">
      <alignment horizontal="center" vertical="center"/>
      <protection locked="0" hidden="1"/>
    </xf>
    <xf numFmtId="0" fontId="35" fillId="42" borderId="0" xfId="2" applyFont="1" applyFill="1" applyBorder="1" applyAlignment="1" applyProtection="1">
      <alignment horizontal="center" vertical="top"/>
      <protection locked="0" hidden="1"/>
    </xf>
    <xf numFmtId="0" fontId="35" fillId="42" borderId="12" xfId="2" applyFont="1" applyFill="1" applyBorder="1" applyAlignment="1" applyProtection="1">
      <alignment horizontal="center"/>
      <protection locked="0" hidden="1"/>
    </xf>
    <xf numFmtId="0" fontId="35" fillId="42" borderId="13" xfId="2" applyFont="1" applyFill="1" applyBorder="1" applyAlignment="1" applyProtection="1">
      <alignment horizontal="center"/>
      <protection locked="0" hidden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46" xfId="0" applyFont="1" applyFill="1" applyBorder="1" applyAlignment="1">
      <alignment vertical="center" wrapText="1"/>
    </xf>
    <xf numFmtId="0" fontId="34" fillId="0" borderId="46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4" fontId="34" fillId="0" borderId="0" xfId="0" applyNumberFormat="1" applyFont="1" applyFill="1" applyBorder="1" applyAlignment="1">
      <alignment horizontal="center" vertical="center"/>
    </xf>
    <xf numFmtId="14" fontId="35" fillId="0" borderId="0" xfId="0" applyNumberFormat="1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6" xfId="0" applyFont="1" applyFill="1" applyBorder="1" applyAlignment="1"/>
    <xf numFmtId="0" fontId="34" fillId="0" borderId="40" xfId="0" applyFont="1" applyFill="1" applyBorder="1" applyAlignment="1"/>
    <xf numFmtId="0" fontId="34" fillId="0" borderId="10" xfId="0" applyFont="1" applyFill="1" applyBorder="1" applyAlignment="1"/>
    <xf numFmtId="0" fontId="35" fillId="0" borderId="12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60" xfId="0" applyFont="1" applyFill="1" applyBorder="1" applyAlignment="1">
      <alignment horizontal="center"/>
    </xf>
    <xf numFmtId="0" fontId="34" fillId="0" borderId="35" xfId="0" applyFont="1" applyFill="1" applyBorder="1" applyAlignment="1">
      <alignment vertical="center" wrapText="1"/>
    </xf>
    <xf numFmtId="0" fontId="35" fillId="43" borderId="35" xfId="0" applyFont="1" applyFill="1" applyBorder="1" applyAlignment="1">
      <alignment vertical="center" wrapText="1"/>
    </xf>
    <xf numFmtId="0" fontId="34" fillId="43" borderId="35" xfId="0" applyFont="1" applyFill="1" applyBorder="1" applyAlignment="1">
      <alignment vertical="center" wrapText="1"/>
    </xf>
    <xf numFmtId="49" fontId="35" fillId="43" borderId="12" xfId="0" applyNumberFormat="1" applyFont="1" applyFill="1" applyBorder="1" applyAlignment="1">
      <alignment horizontal="center"/>
    </xf>
    <xf numFmtId="49" fontId="35" fillId="43" borderId="0" xfId="0" applyNumberFormat="1" applyFont="1" applyFill="1" applyBorder="1" applyAlignment="1">
      <alignment horizontal="center"/>
    </xf>
    <xf numFmtId="49" fontId="35" fillId="43" borderId="13" xfId="0" applyNumberFormat="1" applyFont="1" applyFill="1" applyBorder="1" applyAlignment="1">
      <alignment horizontal="center"/>
    </xf>
    <xf numFmtId="0" fontId="34" fillId="0" borderId="35" xfId="0" applyFont="1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 wrapText="1"/>
    </xf>
    <xf numFmtId="0" fontId="34" fillId="43" borderId="35" xfId="0" applyFont="1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4" fillId="0" borderId="42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/>
    </xf>
    <xf numFmtId="0" fontId="34" fillId="0" borderId="41" xfId="0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14" fontId="34" fillId="0" borderId="0" xfId="0" applyNumberFormat="1" applyFont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/>
    </xf>
    <xf numFmtId="0" fontId="34" fillId="0" borderId="0" xfId="0" applyFont="1" applyAlignment="1">
      <alignment horizontal="center"/>
    </xf>
    <xf numFmtId="14" fontId="34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4" fillId="0" borderId="6" xfId="0" applyFont="1" applyBorder="1" applyAlignment="1"/>
    <xf numFmtId="0" fontId="34" fillId="0" borderId="40" xfId="0" applyFont="1" applyBorder="1" applyAlignment="1"/>
    <xf numFmtId="0" fontId="34" fillId="0" borderId="10" xfId="0" applyFont="1" applyBorder="1" applyAlignment="1"/>
    <xf numFmtId="0" fontId="35" fillId="0" borderId="12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0" fontId="35" fillId="0" borderId="1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4" fontId="42" fillId="0" borderId="3" xfId="0" applyNumberFormat="1" applyFont="1" applyBorder="1" applyAlignment="1">
      <alignment vertical="center" wrapText="1"/>
    </xf>
    <xf numFmtId="4" fontId="42" fillId="0" borderId="5" xfId="0" applyNumberFormat="1" applyFont="1" applyBorder="1" applyAlignment="1">
      <alignment vertical="center" wrapText="1"/>
    </xf>
    <xf numFmtId="14" fontId="43" fillId="0" borderId="0" xfId="0" applyNumberFormat="1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/>
    <xf numFmtId="4" fontId="42" fillId="0" borderId="112" xfId="0" applyNumberFormat="1" applyFont="1" applyFill="1" applyBorder="1" applyAlignment="1">
      <alignment horizontal="left" vertical="center" wrapText="1"/>
    </xf>
    <xf numFmtId="4" fontId="42" fillId="0" borderId="38" xfId="0" applyNumberFormat="1" applyFont="1" applyFill="1" applyBorder="1" applyAlignment="1">
      <alignment horizontal="left" vertical="center" wrapText="1"/>
    </xf>
    <xf numFmtId="4" fontId="42" fillId="0" borderId="128" xfId="0" applyNumberFormat="1" applyFont="1" applyFill="1" applyBorder="1" applyAlignment="1">
      <alignment horizontal="left" vertical="center" wrapText="1"/>
    </xf>
    <xf numFmtId="4" fontId="42" fillId="0" borderId="24" xfId="0" applyNumberFormat="1" applyFont="1" applyFill="1" applyBorder="1" applyAlignment="1">
      <alignment horizontal="left" vertical="center" wrapText="1"/>
    </xf>
    <xf numFmtId="4" fontId="45" fillId="46" borderId="114" xfId="0" applyNumberFormat="1" applyFont="1" applyFill="1" applyBorder="1" applyAlignment="1">
      <alignment vertical="center"/>
    </xf>
    <xf numFmtId="4" fontId="45" fillId="46" borderId="5" xfId="0" applyNumberFormat="1" applyFont="1" applyFill="1" applyBorder="1" applyAlignment="1">
      <alignment vertical="center"/>
    </xf>
    <xf numFmtId="4" fontId="45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4" fontId="45" fillId="0" borderId="0" xfId="0" applyNumberFormat="1" applyFont="1" applyAlignment="1">
      <alignment horizontal="left" vertical="center"/>
    </xf>
    <xf numFmtId="4" fontId="45" fillId="46" borderId="3" xfId="0" applyNumberFormat="1" applyFont="1" applyFill="1" applyBorder="1" applyAlignment="1">
      <alignment horizontal="center" vertical="center" wrapText="1"/>
    </xf>
    <xf numFmtId="4" fontId="45" fillId="46" borderId="5" xfId="0" applyNumberFormat="1" applyFont="1" applyFill="1" applyBorder="1" applyAlignment="1">
      <alignment horizontal="center" vertical="center" wrapText="1"/>
    </xf>
    <xf numFmtId="4" fontId="42" fillId="0" borderId="34" xfId="0" applyNumberFormat="1" applyFont="1" applyFill="1" applyBorder="1" applyAlignment="1">
      <alignment horizontal="left" vertical="center" wrapText="1"/>
    </xf>
    <xf numFmtId="4" fontId="42" fillId="0" borderId="22" xfId="0" applyNumberFormat="1" applyFont="1" applyFill="1" applyBorder="1" applyAlignment="1">
      <alignment horizontal="left" vertical="center" wrapText="1"/>
    </xf>
    <xf numFmtId="4" fontId="45" fillId="46" borderId="6" xfId="0" applyNumberFormat="1" applyFont="1" applyFill="1" applyBorder="1" applyAlignment="1">
      <alignment horizontal="center" vertical="center"/>
    </xf>
    <xf numFmtId="4" fontId="45" fillId="46" borderId="40" xfId="0" applyNumberFormat="1" applyFont="1" applyFill="1" applyBorder="1" applyAlignment="1">
      <alignment horizontal="center" vertical="center"/>
    </xf>
    <xf numFmtId="4" fontId="45" fillId="44" borderId="41" xfId="0" applyNumberFormat="1" applyFont="1" applyFill="1" applyBorder="1" applyAlignment="1">
      <alignment horizontal="center" vertical="center"/>
    </xf>
    <xf numFmtId="4" fontId="45" fillId="46" borderId="1" xfId="0" applyNumberFormat="1" applyFont="1" applyFill="1" applyBorder="1" applyAlignment="1">
      <alignment horizontal="center" vertical="center"/>
    </xf>
    <xf numFmtId="4" fontId="40" fillId="44" borderId="125" xfId="0" applyNumberFormat="1" applyFont="1" applyFill="1" applyBorder="1" applyAlignment="1">
      <alignment horizontal="center" vertical="center" wrapText="1"/>
    </xf>
    <xf numFmtId="4" fontId="39" fillId="44" borderId="126" xfId="0" applyNumberFormat="1" applyFont="1" applyFill="1" applyBorder="1" applyAlignment="1">
      <alignment horizontal="center" vertical="center"/>
    </xf>
    <xf numFmtId="4" fontId="39" fillId="44" borderId="117" xfId="0" applyNumberFormat="1" applyFont="1" applyFill="1" applyBorder="1" applyAlignment="1">
      <alignment horizontal="center" vertical="center"/>
    </xf>
    <xf numFmtId="4" fontId="45" fillId="0" borderId="127" xfId="0" applyNumberFormat="1" applyFont="1" applyFill="1" applyBorder="1" applyAlignment="1">
      <alignment vertical="center" wrapText="1"/>
    </xf>
    <xf numFmtId="4" fontId="45" fillId="0" borderId="20" xfId="0" applyNumberFormat="1" applyFont="1" applyFill="1" applyBorder="1" applyAlignment="1">
      <alignment vertical="center" wrapText="1"/>
    </xf>
    <xf numFmtId="4" fontId="39" fillId="0" borderId="42" xfId="0" applyNumberFormat="1" applyFont="1" applyFill="1" applyBorder="1" applyAlignment="1" applyProtection="1">
      <alignment vertical="center" wrapText="1"/>
      <protection locked="0"/>
    </xf>
    <xf numFmtId="4" fontId="39" fillId="0" borderId="35" xfId="0" applyNumberFormat="1" applyFont="1" applyFill="1" applyBorder="1" applyAlignment="1" applyProtection="1">
      <alignment vertical="center" wrapText="1"/>
      <protection locked="0"/>
    </xf>
    <xf numFmtId="4" fontId="39" fillId="0" borderId="22" xfId="0" applyNumberFormat="1" applyFont="1" applyFill="1" applyBorder="1" applyAlignment="1" applyProtection="1">
      <alignment vertical="center" wrapText="1"/>
      <protection locked="0"/>
    </xf>
    <xf numFmtId="4" fontId="39" fillId="0" borderId="120" xfId="0" applyNumberFormat="1" applyFont="1" applyFill="1" applyBorder="1" applyAlignment="1" applyProtection="1">
      <alignment vertical="center"/>
      <protection locked="0"/>
    </xf>
    <xf numFmtId="4" fontId="39" fillId="0" borderId="46" xfId="0" applyNumberFormat="1" applyFont="1" applyFill="1" applyBorder="1" applyAlignment="1" applyProtection="1">
      <alignment vertical="center"/>
      <protection locked="0"/>
    </xf>
    <xf numFmtId="4" fontId="39" fillId="0" borderId="24" xfId="0" applyNumberFormat="1" applyFont="1" applyFill="1" applyBorder="1" applyAlignment="1" applyProtection="1">
      <alignment vertical="center"/>
      <protection locked="0"/>
    </xf>
    <xf numFmtId="4" fontId="40" fillId="44" borderId="3" xfId="0" applyNumberFormat="1" applyFont="1" applyFill="1" applyBorder="1" applyAlignment="1" applyProtection="1">
      <alignment horizontal="left" vertical="center"/>
      <protection locked="0"/>
    </xf>
    <xf numFmtId="4" fontId="40" fillId="44" borderId="4" xfId="0" applyNumberFormat="1" applyFont="1" applyFill="1" applyBorder="1" applyAlignment="1" applyProtection="1">
      <alignment horizontal="left" vertical="center"/>
      <protection locked="0"/>
    </xf>
    <xf numFmtId="4" fontId="40" fillId="44" borderId="5" xfId="0" applyNumberFormat="1" applyFont="1" applyFill="1" applyBorder="1" applyAlignment="1" applyProtection="1">
      <alignment horizontal="left" vertical="center"/>
      <protection locked="0"/>
    </xf>
    <xf numFmtId="4" fontId="45" fillId="44" borderId="3" xfId="0" applyNumberFormat="1" applyFont="1" applyFill="1" applyBorder="1" applyAlignment="1" applyProtection="1">
      <alignment horizontal="center" vertical="center"/>
      <protection locked="0"/>
    </xf>
    <xf numFmtId="4" fontId="45" fillId="44" borderId="4" xfId="0" applyNumberFormat="1" applyFont="1" applyFill="1" applyBorder="1" applyAlignment="1" applyProtection="1">
      <alignment horizontal="center" vertical="center"/>
      <protection locked="0"/>
    </xf>
    <xf numFmtId="4" fontId="45" fillId="44" borderId="5" xfId="0" applyNumberFormat="1" applyFont="1" applyFill="1" applyBorder="1" applyAlignment="1" applyProtection="1">
      <alignment horizontal="center" vertical="center"/>
      <protection locked="0"/>
    </xf>
    <xf numFmtId="4" fontId="40" fillId="0" borderId="3" xfId="0" applyNumberFormat="1" applyFont="1" applyFill="1" applyBorder="1" applyAlignment="1" applyProtection="1">
      <alignment vertical="center" wrapText="1"/>
      <protection locked="0"/>
    </xf>
    <xf numFmtId="4" fontId="40" fillId="0" borderId="4" xfId="0" applyNumberFormat="1" applyFont="1" applyFill="1" applyBorder="1" applyAlignment="1" applyProtection="1">
      <alignment vertical="center" wrapText="1"/>
      <protection locked="0"/>
    </xf>
    <xf numFmtId="4" fontId="40" fillId="0" borderId="5" xfId="0" applyNumberFormat="1" applyFont="1" applyFill="1" applyBorder="1" applyAlignment="1" applyProtection="1">
      <alignment vertical="center" wrapText="1"/>
      <protection locked="0"/>
    </xf>
    <xf numFmtId="4" fontId="39" fillId="0" borderId="25" xfId="0" applyNumberFormat="1" applyFont="1" applyFill="1" applyBorder="1" applyAlignment="1" applyProtection="1">
      <alignment vertical="center"/>
      <protection locked="0"/>
    </xf>
    <xf numFmtId="4" fontId="39" fillId="0" borderId="26" xfId="0" applyNumberFormat="1" applyFont="1" applyFill="1" applyBorder="1" applyAlignment="1" applyProtection="1">
      <alignment vertical="center"/>
      <protection locked="0"/>
    </xf>
    <xf numFmtId="4" fontId="39" fillId="0" borderId="20" xfId="0" applyNumberFormat="1" applyFont="1" applyFill="1" applyBorder="1" applyAlignment="1" applyProtection="1">
      <alignment vertical="center"/>
      <protection locked="0"/>
    </xf>
    <xf numFmtId="4" fontId="39" fillId="0" borderId="43" xfId="0" applyNumberFormat="1" applyFont="1" applyFill="1" applyBorder="1" applyAlignment="1" applyProtection="1">
      <alignment vertical="center"/>
      <protection locked="0"/>
    </xf>
    <xf numFmtId="4" fontId="39" fillId="0" borderId="39" xfId="0" applyNumberFormat="1" applyFont="1" applyFill="1" applyBorder="1" applyAlignment="1" applyProtection="1">
      <alignment vertical="center"/>
      <protection locked="0"/>
    </xf>
    <xf numFmtId="4" fontId="39" fillId="0" borderId="29" xfId="0" applyNumberFormat="1" applyFont="1" applyFill="1" applyBorder="1" applyAlignment="1" applyProtection="1">
      <alignment vertical="center"/>
      <protection locked="0"/>
    </xf>
    <xf numFmtId="4" fontId="39" fillId="0" borderId="42" xfId="0" applyNumberFormat="1" applyFont="1" applyFill="1" applyBorder="1" applyAlignment="1" applyProtection="1">
      <alignment vertical="center"/>
      <protection locked="0"/>
    </xf>
    <xf numFmtId="4" fontId="39" fillId="0" borderId="35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Fill="1" applyBorder="1" applyAlignment="1" applyProtection="1">
      <alignment vertical="center"/>
      <protection locked="0"/>
    </xf>
    <xf numFmtId="4" fontId="42" fillId="0" borderId="120" xfId="0" applyNumberFormat="1" applyFont="1" applyFill="1" applyBorder="1" applyAlignment="1" applyProtection="1">
      <alignment vertical="center"/>
      <protection locked="0"/>
    </xf>
    <xf numFmtId="4" fontId="42" fillId="0" borderId="46" xfId="0" applyNumberFormat="1" applyFont="1" applyFill="1" applyBorder="1" applyAlignment="1" applyProtection="1">
      <alignment vertical="center"/>
      <protection locked="0"/>
    </xf>
    <xf numFmtId="4" fontId="42" fillId="0" borderId="24" xfId="0" applyNumberFormat="1" applyFont="1" applyFill="1" applyBorder="1" applyAlignment="1" applyProtection="1">
      <alignment vertical="center"/>
      <protection locked="0"/>
    </xf>
    <xf numFmtId="4" fontId="45" fillId="0" borderId="0" xfId="0" applyNumberFormat="1" applyFont="1" applyAlignment="1" applyProtection="1">
      <alignment horizontal="left" vertical="center"/>
      <protection locked="0"/>
    </xf>
    <xf numFmtId="4" fontId="39" fillId="0" borderId="25" xfId="0" applyNumberFormat="1" applyFont="1" applyFill="1" applyBorder="1" applyAlignment="1" applyProtection="1">
      <alignment vertical="center" wrapText="1"/>
      <protection locked="0"/>
    </xf>
    <xf numFmtId="4" fontId="39" fillId="0" borderId="26" xfId="0" applyNumberFormat="1" applyFont="1" applyFill="1" applyBorder="1" applyAlignment="1" applyProtection="1">
      <alignment vertical="center" wrapText="1"/>
      <protection locked="0"/>
    </xf>
    <xf numFmtId="4" fontId="39" fillId="0" borderId="20" xfId="0" applyNumberFormat="1" applyFont="1" applyFill="1" applyBorder="1" applyAlignment="1" applyProtection="1">
      <alignment vertical="center" wrapText="1"/>
      <protection locked="0"/>
    </xf>
    <xf numFmtId="4" fontId="39" fillId="0" borderId="12" xfId="0" applyNumberFormat="1" applyFont="1" applyFill="1" applyBorder="1" applyAlignment="1" applyProtection="1">
      <alignment vertical="center" wrapText="1"/>
      <protection locked="0"/>
    </xf>
    <xf numFmtId="4" fontId="39" fillId="0" borderId="0" xfId="0" applyNumberFormat="1" applyFont="1" applyFill="1" applyBorder="1" applyAlignment="1" applyProtection="1">
      <alignment vertical="center" wrapText="1"/>
      <protection locked="0"/>
    </xf>
    <xf numFmtId="4" fontId="39" fillId="0" borderId="13" xfId="0" applyNumberFormat="1" applyFont="1" applyFill="1" applyBorder="1" applyAlignment="1" applyProtection="1">
      <alignment vertical="center" wrapText="1"/>
      <protection locked="0"/>
    </xf>
    <xf numFmtId="4" fontId="40" fillId="0" borderId="3" xfId="0" applyNumberFormat="1" applyFont="1" applyFill="1" applyBorder="1" applyAlignment="1" applyProtection="1">
      <alignment vertical="center"/>
      <protection locked="0"/>
    </xf>
    <xf numFmtId="4" fontId="40" fillId="0" borderId="4" xfId="0" applyNumberFormat="1" applyFont="1" applyFill="1" applyBorder="1" applyAlignment="1" applyProtection="1">
      <alignment vertical="center"/>
      <protection locked="0"/>
    </xf>
    <xf numFmtId="4" fontId="40" fillId="0" borderId="5" xfId="0" applyNumberFormat="1" applyFont="1" applyFill="1" applyBorder="1" applyAlignment="1" applyProtection="1">
      <alignment vertical="center"/>
      <protection locked="0"/>
    </xf>
    <xf numFmtId="4" fontId="42" fillId="0" borderId="42" xfId="0" applyNumberFormat="1" applyFont="1" applyFill="1" applyBorder="1" applyAlignment="1">
      <alignment vertical="center" wrapText="1"/>
    </xf>
    <xf numFmtId="4" fontId="42" fillId="0" borderId="35" xfId="0" applyNumberFormat="1" applyFont="1" applyFill="1" applyBorder="1" applyAlignment="1">
      <alignment vertical="center" wrapText="1"/>
    </xf>
    <xf numFmtId="4" fontId="42" fillId="0" borderId="22" xfId="0" applyNumberFormat="1" applyFont="1" applyFill="1" applyBorder="1" applyAlignment="1">
      <alignment vertical="center" wrapText="1"/>
    </xf>
    <xf numFmtId="4" fontId="39" fillId="0" borderId="120" xfId="0" applyNumberFormat="1" applyFont="1" applyFill="1" applyBorder="1" applyAlignment="1" applyProtection="1">
      <alignment vertical="center" wrapText="1"/>
      <protection locked="0"/>
    </xf>
    <xf numFmtId="4" fontId="39" fillId="0" borderId="46" xfId="0" applyNumberFormat="1" applyFont="1" applyFill="1" applyBorder="1" applyAlignment="1" applyProtection="1">
      <alignment vertical="center" wrapText="1"/>
      <protection locked="0"/>
    </xf>
    <xf numFmtId="4" fontId="39" fillId="0" borderId="24" xfId="0" applyNumberFormat="1" applyFont="1" applyFill="1" applyBorder="1" applyAlignment="1" applyProtection="1">
      <alignment vertical="center" wrapText="1"/>
      <protection locked="0"/>
    </xf>
    <xf numFmtId="4" fontId="40" fillId="44" borderId="3" xfId="0" applyNumberFormat="1" applyFont="1" applyFill="1" applyBorder="1" applyAlignment="1" applyProtection="1">
      <alignment horizontal="center" vertical="center"/>
      <protection locked="0"/>
    </xf>
    <xf numFmtId="4" fontId="40" fillId="44" borderId="4" xfId="0" applyNumberFormat="1" applyFont="1" applyFill="1" applyBorder="1" applyAlignment="1" applyProtection="1">
      <alignment horizontal="center" vertical="center"/>
      <protection locked="0"/>
    </xf>
    <xf numFmtId="4" fontId="40" fillId="44" borderId="5" xfId="0" applyNumberFormat="1" applyFont="1" applyFill="1" applyBorder="1" applyAlignment="1" applyProtection="1">
      <alignment horizontal="center" vertical="center"/>
      <protection locked="0"/>
    </xf>
    <xf numFmtId="4" fontId="40" fillId="0" borderId="41" xfId="0" applyNumberFormat="1" applyFont="1" applyFill="1" applyBorder="1" applyAlignment="1" applyProtection="1">
      <alignment vertical="center" wrapText="1"/>
      <protection locked="0"/>
    </xf>
    <xf numFmtId="4" fontId="40" fillId="0" borderId="1" xfId="0" applyNumberFormat="1" applyFont="1" applyFill="1" applyBorder="1" applyAlignment="1" applyProtection="1">
      <alignment vertical="center" wrapText="1"/>
      <protection locked="0"/>
    </xf>
    <xf numFmtId="4" fontId="40" fillId="0" borderId="2" xfId="0" applyNumberFormat="1" applyFont="1" applyFill="1" applyBorder="1" applyAlignment="1" applyProtection="1">
      <alignment vertical="center" wrapText="1"/>
      <protection locked="0"/>
    </xf>
    <xf numFmtId="4" fontId="45" fillId="0" borderId="42" xfId="0" applyNumberFormat="1" applyFont="1" applyFill="1" applyBorder="1" applyAlignment="1" applyProtection="1">
      <alignment vertical="center"/>
      <protection locked="0"/>
    </xf>
    <xf numFmtId="4" fontId="45" fillId="0" borderId="35" xfId="0" applyNumberFormat="1" applyFont="1" applyFill="1" applyBorder="1" applyAlignment="1" applyProtection="1">
      <alignment vertical="center"/>
      <protection locked="0"/>
    </xf>
    <xf numFmtId="4" fontId="45" fillId="0" borderId="22" xfId="0" applyNumberFormat="1" applyFont="1" applyFill="1" applyBorder="1" applyAlignment="1" applyProtection="1">
      <alignment vertical="center"/>
      <protection locked="0"/>
    </xf>
    <xf numFmtId="4" fontId="42" fillId="0" borderId="42" xfId="0" applyNumberFormat="1" applyFont="1" applyFill="1" applyBorder="1" applyAlignment="1" applyProtection="1">
      <alignment vertical="center" wrapText="1"/>
      <protection locked="0"/>
    </xf>
    <xf numFmtId="4" fontId="42" fillId="0" borderId="35" xfId="0" applyNumberFormat="1" applyFont="1" applyFill="1" applyBorder="1" applyAlignment="1" applyProtection="1">
      <alignment vertical="center" wrapText="1"/>
      <protection locked="0"/>
    </xf>
    <xf numFmtId="4" fontId="42" fillId="0" borderId="22" xfId="0" applyNumberFormat="1" applyFont="1" applyFill="1" applyBorder="1" applyAlignment="1" applyProtection="1">
      <alignment vertical="center" wrapText="1"/>
      <protection locked="0"/>
    </xf>
    <xf numFmtId="4" fontId="40" fillId="0" borderId="3" xfId="0" applyNumberFormat="1" applyFont="1" applyBorder="1" applyAlignment="1" applyProtection="1">
      <alignment horizontal="left" vertical="center" wrapText="1"/>
      <protection locked="0"/>
    </xf>
    <xf numFmtId="4" fontId="40" fillId="0" borderId="4" xfId="0" applyNumberFormat="1" applyFont="1" applyBorder="1" applyAlignment="1" applyProtection="1">
      <alignment horizontal="left" vertical="center" wrapText="1"/>
      <protection locked="0"/>
    </xf>
    <xf numFmtId="4" fontId="40" fillId="0" borderId="5" xfId="0" applyNumberFormat="1" applyFont="1" applyBorder="1" applyAlignment="1" applyProtection="1">
      <alignment horizontal="left" vertical="center" wrapText="1"/>
      <protection locked="0"/>
    </xf>
    <xf numFmtId="4" fontId="45" fillId="0" borderId="25" xfId="0" applyNumberFormat="1" applyFont="1" applyFill="1" applyBorder="1" applyAlignment="1" applyProtection="1">
      <alignment vertical="center" wrapText="1"/>
      <protection locked="0"/>
    </xf>
    <xf numFmtId="4" fontId="45" fillId="0" borderId="26" xfId="0" applyNumberFormat="1" applyFont="1" applyFill="1" applyBorder="1" applyAlignment="1" applyProtection="1">
      <alignment vertical="center" wrapText="1"/>
      <protection locked="0"/>
    </xf>
    <xf numFmtId="4" fontId="45" fillId="0" borderId="20" xfId="0" applyNumberFormat="1" applyFont="1" applyFill="1" applyBorder="1" applyAlignment="1" applyProtection="1">
      <alignment vertical="center" wrapText="1"/>
      <protection locked="0"/>
    </xf>
    <xf numFmtId="4" fontId="45" fillId="0" borderId="42" xfId="0" applyNumberFormat="1" applyFont="1" applyFill="1" applyBorder="1" applyAlignment="1" applyProtection="1">
      <alignment vertical="center" wrapText="1"/>
      <protection locked="0"/>
    </xf>
    <xf numFmtId="4" fontId="45" fillId="0" borderId="35" xfId="0" applyNumberFormat="1" applyFont="1" applyFill="1" applyBorder="1" applyAlignment="1" applyProtection="1">
      <alignment vertical="center" wrapText="1"/>
      <protection locked="0"/>
    </xf>
    <xf numFmtId="4" fontId="45" fillId="0" borderId="22" xfId="0" applyNumberFormat="1" applyFont="1" applyFill="1" applyBorder="1" applyAlignment="1" applyProtection="1">
      <alignment vertical="center" wrapText="1"/>
      <protection locked="0"/>
    </xf>
    <xf numFmtId="0" fontId="38" fillId="0" borderId="0" xfId="0" applyFont="1" applyAlignment="1">
      <alignment horizontal="left" wrapText="1"/>
    </xf>
    <xf numFmtId="0" fontId="39" fillId="0" borderId="0" xfId="0" applyFont="1" applyAlignment="1"/>
    <xf numFmtId="4" fontId="40" fillId="0" borderId="41" xfId="0" applyNumberFormat="1" applyFont="1" applyFill="1" applyBorder="1" applyAlignment="1" applyProtection="1">
      <alignment vertical="center"/>
      <protection locked="0"/>
    </xf>
    <xf numFmtId="4" fontId="40" fillId="0" borderId="1" xfId="0" applyNumberFormat="1" applyFont="1" applyFill="1" applyBorder="1" applyAlignment="1" applyProtection="1">
      <alignment vertical="center"/>
      <protection locked="0"/>
    </xf>
    <xf numFmtId="4" fontId="40" fillId="0" borderId="2" xfId="0" applyNumberFormat="1" applyFont="1" applyFill="1" applyBorder="1" applyAlignment="1" applyProtection="1">
      <alignment vertical="center"/>
      <protection locked="0"/>
    </xf>
    <xf numFmtId="4" fontId="42" fillId="0" borderId="42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42" xfId="0" applyNumberFormat="1" applyFont="1" applyBorder="1" applyAlignment="1" applyProtection="1">
      <alignment horizontal="left" vertical="center" wrapText="1"/>
      <protection locked="0"/>
    </xf>
    <xf numFmtId="4" fontId="42" fillId="0" borderId="22" xfId="0" applyNumberFormat="1" applyFont="1" applyBorder="1" applyAlignment="1" applyProtection="1">
      <alignment horizontal="left" vertical="center" wrapText="1"/>
      <protection locked="0"/>
    </xf>
    <xf numFmtId="4" fontId="42" fillId="0" borderId="120" xfId="0" applyNumberFormat="1" applyFont="1" applyFill="1" applyBorder="1" applyAlignment="1" applyProtection="1">
      <alignment horizontal="left" vertical="center"/>
      <protection locked="0"/>
    </xf>
    <xf numFmtId="4" fontId="42" fillId="0" borderId="24" xfId="0" applyNumberFormat="1" applyFont="1" applyFill="1" applyBorder="1" applyAlignment="1" applyProtection="1">
      <alignment horizontal="left" vertical="center"/>
      <protection locked="0"/>
    </xf>
    <xf numFmtId="4" fontId="45" fillId="44" borderId="3" xfId="0" applyNumberFormat="1" applyFont="1" applyFill="1" applyBorder="1" applyAlignment="1" applyProtection="1">
      <alignment horizontal="left" vertical="center"/>
      <protection locked="0"/>
    </xf>
    <xf numFmtId="4" fontId="45" fillId="44" borderId="5" xfId="0" applyNumberFormat="1" applyFont="1" applyFill="1" applyBorder="1" applyAlignment="1" applyProtection="1">
      <alignment horizontal="left" vertical="center"/>
      <protection locked="0"/>
    </xf>
    <xf numFmtId="0" fontId="40" fillId="44" borderId="3" xfId="0" applyFont="1" applyFill="1" applyBorder="1" applyAlignment="1">
      <alignment horizontal="center" vertical="center"/>
    </xf>
    <xf numFmtId="0" fontId="40" fillId="44" borderId="4" xfId="0" applyFont="1" applyFill="1" applyBorder="1" applyAlignment="1">
      <alignment horizontal="center" vertical="center"/>
    </xf>
    <xf numFmtId="0" fontId="40" fillId="44" borderId="5" xfId="0" applyFont="1" applyFill="1" applyBorder="1" applyAlignment="1">
      <alignment horizontal="center" vertical="center"/>
    </xf>
    <xf numFmtId="4" fontId="42" fillId="0" borderId="42" xfId="0" applyNumberFormat="1" applyFont="1" applyBorder="1" applyAlignment="1" applyProtection="1">
      <alignment horizontal="left" vertical="center"/>
      <protection locked="0"/>
    </xf>
    <xf numFmtId="4" fontId="42" fillId="0" borderId="22" xfId="0" applyNumberFormat="1" applyFont="1" applyBorder="1" applyAlignment="1" applyProtection="1">
      <alignment horizontal="left" vertical="center"/>
      <protection locked="0"/>
    </xf>
    <xf numFmtId="4" fontId="42" fillId="0" borderId="42" xfId="0" applyNumberFormat="1" applyFont="1" applyFill="1" applyBorder="1" applyAlignment="1" applyProtection="1">
      <alignment horizontal="left" vertical="center"/>
      <protection locked="0"/>
    </xf>
    <xf numFmtId="4" fontId="42" fillId="0" borderId="22" xfId="0" applyNumberFormat="1" applyFont="1" applyFill="1" applyBorder="1" applyAlignment="1" applyProtection="1">
      <alignment horizontal="left" vertical="center"/>
      <protection locked="0"/>
    </xf>
    <xf numFmtId="4" fontId="39" fillId="0" borderId="42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45" fillId="44" borderId="6" xfId="0" applyNumberFormat="1" applyFont="1" applyFill="1" applyBorder="1" applyAlignment="1" applyProtection="1">
      <alignment horizontal="center" vertical="center"/>
      <protection locked="0"/>
    </xf>
    <xf numFmtId="4" fontId="45" fillId="44" borderId="10" xfId="0" applyNumberFormat="1" applyFont="1" applyFill="1" applyBorder="1" applyAlignment="1" applyProtection="1">
      <alignment horizontal="center" vertical="center"/>
      <protection locked="0"/>
    </xf>
    <xf numFmtId="4" fontId="40" fillId="46" borderId="11" xfId="0" applyNumberFormat="1" applyFont="1" applyFill="1" applyBorder="1" applyAlignment="1" applyProtection="1">
      <alignment horizontal="center" vertical="center" wrapText="1"/>
      <protection locked="0"/>
    </xf>
    <xf numFmtId="4" fontId="40" fillId="46" borderId="3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0" xfId="0" applyFont="1" applyBorder="1" applyAlignment="1">
      <alignment horizontal="center" vertical="center" wrapText="1"/>
    </xf>
    <xf numFmtId="0" fontId="43" fillId="44" borderId="41" xfId="0" applyFont="1" applyFill="1" applyBorder="1" applyAlignment="1">
      <alignment horizontal="center" vertical="center"/>
    </xf>
    <xf numFmtId="0" fontId="43" fillId="44" borderId="2" xfId="0" applyFont="1" applyFill="1" applyBorder="1" applyAlignment="1">
      <alignment horizontal="center" vertical="center"/>
    </xf>
    <xf numFmtId="4" fontId="42" fillId="0" borderId="25" xfId="0" applyNumberFormat="1" applyFont="1" applyBorder="1" applyAlignment="1" applyProtection="1">
      <alignment horizontal="left" vertical="center"/>
      <protection locked="0"/>
    </xf>
    <xf numFmtId="4" fontId="42" fillId="0" borderId="20" xfId="0" applyNumberFormat="1" applyFont="1" applyBorder="1" applyAlignment="1" applyProtection="1">
      <alignment horizontal="left" vertical="center"/>
      <protection locked="0"/>
    </xf>
    <xf numFmtId="4" fontId="54" fillId="0" borderId="42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35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43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39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29" xfId="0" applyNumberFormat="1" applyFont="1" applyFill="1" applyBorder="1" applyAlignment="1" applyProtection="1">
      <alignment horizontal="left" vertical="center" wrapText="1" indent="1"/>
      <protection locked="0"/>
    </xf>
    <xf numFmtId="4" fontId="59" fillId="0" borderId="120" xfId="0" applyNumberFormat="1" applyFont="1" applyFill="1" applyBorder="1" applyAlignment="1" applyProtection="1">
      <alignment horizontal="left" vertical="center" wrapText="1" indent="1"/>
      <protection locked="0"/>
    </xf>
    <xf numFmtId="4" fontId="59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59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45" fillId="44" borderId="3" xfId="0" applyNumberFormat="1" applyFont="1" applyFill="1" applyBorder="1" applyAlignment="1" applyProtection="1">
      <alignment vertical="center"/>
      <protection locked="0"/>
    </xf>
    <xf numFmtId="4" fontId="45" fillId="44" borderId="4" xfId="0" applyNumberFormat="1" applyFont="1" applyFill="1" applyBorder="1" applyAlignment="1" applyProtection="1">
      <alignment vertical="center"/>
      <protection locked="0"/>
    </xf>
    <xf numFmtId="4" fontId="45" fillId="44" borderId="5" xfId="0" applyNumberFormat="1" applyFont="1" applyFill="1" applyBorder="1" applyAlignment="1" applyProtection="1">
      <alignment vertical="center"/>
      <protection locked="0"/>
    </xf>
    <xf numFmtId="4" fontId="54" fillId="0" borderId="42" xfId="0" applyNumberFormat="1" applyFont="1" applyFill="1" applyBorder="1" applyAlignment="1" applyProtection="1">
      <alignment horizontal="left" vertical="center" indent="1"/>
      <protection locked="0"/>
    </xf>
    <xf numFmtId="4" fontId="54" fillId="0" borderId="35" xfId="0" applyNumberFormat="1" applyFont="1" applyFill="1" applyBorder="1" applyAlignment="1" applyProtection="1">
      <alignment horizontal="left" vertical="center" indent="1"/>
      <protection locked="0"/>
    </xf>
    <xf numFmtId="4" fontId="54" fillId="0" borderId="22" xfId="0" applyNumberFormat="1" applyFont="1" applyFill="1" applyBorder="1" applyAlignment="1" applyProtection="1">
      <alignment horizontal="left" vertical="center" indent="1"/>
      <protection locked="0"/>
    </xf>
    <xf numFmtId="4" fontId="42" fillId="0" borderId="42" xfId="0" applyNumberFormat="1" applyFont="1" applyFill="1" applyBorder="1" applyAlignment="1" applyProtection="1">
      <alignment vertical="center"/>
      <protection locked="0"/>
    </xf>
    <xf numFmtId="4" fontId="42" fillId="0" borderId="35" xfId="0" applyNumberFormat="1" applyFont="1" applyFill="1" applyBorder="1" applyAlignment="1" applyProtection="1">
      <alignment vertical="center"/>
      <protection locked="0"/>
    </xf>
    <xf numFmtId="4" fontId="42" fillId="0" borderId="22" xfId="0" applyNumberFormat="1" applyFont="1" applyFill="1" applyBorder="1" applyAlignment="1" applyProtection="1">
      <alignment vertical="center"/>
      <protection locked="0"/>
    </xf>
    <xf numFmtId="4" fontId="59" fillId="0" borderId="42" xfId="0" applyNumberFormat="1" applyFont="1" applyFill="1" applyBorder="1" applyAlignment="1" applyProtection="1">
      <alignment horizontal="left" vertical="center" indent="1"/>
      <protection locked="0"/>
    </xf>
    <xf numFmtId="4" fontId="59" fillId="0" borderId="35" xfId="0" applyNumberFormat="1" applyFont="1" applyFill="1" applyBorder="1" applyAlignment="1" applyProtection="1">
      <alignment horizontal="left" vertical="center" indent="1"/>
      <protection locked="0"/>
    </xf>
    <xf numFmtId="4" fontId="59" fillId="0" borderId="22" xfId="0" applyNumberFormat="1" applyFont="1" applyFill="1" applyBorder="1" applyAlignment="1" applyProtection="1">
      <alignment horizontal="left" vertical="center" indent="1"/>
      <protection locked="0"/>
    </xf>
    <xf numFmtId="4" fontId="42" fillId="0" borderId="25" xfId="0" applyNumberFormat="1" applyFont="1" applyFill="1" applyBorder="1" applyAlignment="1" applyProtection="1">
      <alignment vertical="center"/>
      <protection locked="0"/>
    </xf>
    <xf numFmtId="4" fontId="42" fillId="0" borderId="26" xfId="0" applyNumberFormat="1" applyFont="1" applyFill="1" applyBorder="1" applyAlignment="1" applyProtection="1">
      <alignment vertical="center"/>
      <protection locked="0"/>
    </xf>
    <xf numFmtId="4" fontId="42" fillId="0" borderId="20" xfId="0" applyNumberFormat="1" applyFont="1" applyFill="1" applyBorder="1" applyAlignment="1" applyProtection="1">
      <alignment vertical="center"/>
      <protection locked="0"/>
    </xf>
    <xf numFmtId="4" fontId="42" fillId="0" borderId="120" xfId="0" applyNumberFormat="1" applyFont="1" applyFill="1" applyBorder="1" applyAlignment="1" applyProtection="1">
      <alignment vertical="center" wrapText="1"/>
      <protection locked="0"/>
    </xf>
    <xf numFmtId="4" fontId="42" fillId="0" borderId="46" xfId="0" applyNumberFormat="1" applyFont="1" applyFill="1" applyBorder="1" applyAlignment="1" applyProtection="1">
      <alignment vertical="center" wrapText="1"/>
      <protection locked="0"/>
    </xf>
    <xf numFmtId="4" fontId="42" fillId="0" borderId="24" xfId="0" applyNumberFormat="1" applyFont="1" applyFill="1" applyBorder="1" applyAlignment="1" applyProtection="1">
      <alignment vertical="center" wrapText="1"/>
      <protection locked="0"/>
    </xf>
    <xf numFmtId="4" fontId="40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5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3" xfId="0" applyNumberFormat="1" applyFont="1" applyBorder="1" applyAlignment="1">
      <alignment horizontal="right" vertical="center"/>
    </xf>
    <xf numFmtId="4" fontId="42" fillId="0" borderId="5" xfId="0" applyNumberFormat="1" applyFont="1" applyBorder="1" applyAlignment="1">
      <alignment horizontal="right" vertical="center"/>
    </xf>
    <xf numFmtId="4" fontId="42" fillId="0" borderId="41" xfId="0" applyNumberFormat="1" applyFont="1" applyBorder="1" applyAlignment="1">
      <alignment horizontal="right" vertical="center"/>
    </xf>
    <xf numFmtId="4" fontId="42" fillId="0" borderId="2" xfId="0" applyNumberFormat="1" applyFont="1" applyBorder="1" applyAlignment="1">
      <alignment horizontal="right" vertical="center"/>
    </xf>
    <xf numFmtId="4" fontId="39" fillId="0" borderId="43" xfId="0" applyNumberFormat="1" applyFont="1" applyFill="1" applyBorder="1" applyAlignment="1">
      <alignment vertical="center" wrapText="1"/>
    </xf>
    <xf numFmtId="4" fontId="39" fillId="0" borderId="29" xfId="0" applyNumberFormat="1" applyFont="1" applyFill="1" applyBorder="1" applyAlignment="1">
      <alignment vertical="center" wrapText="1"/>
    </xf>
    <xf numFmtId="4" fontId="39" fillId="0" borderId="120" xfId="0" applyNumberFormat="1" applyFont="1" applyFill="1" applyBorder="1" applyAlignment="1">
      <alignment vertical="center" wrapText="1"/>
    </xf>
    <xf numFmtId="4" fontId="39" fillId="0" borderId="24" xfId="0" applyNumberFormat="1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4" fontId="45" fillId="44" borderId="3" xfId="0" applyNumberFormat="1" applyFont="1" applyFill="1" applyBorder="1" applyAlignment="1">
      <alignment horizontal="left" vertical="center" wrapText="1"/>
    </xf>
    <xf numFmtId="4" fontId="45" fillId="44" borderId="4" xfId="0" applyNumberFormat="1" applyFont="1" applyFill="1" applyBorder="1" applyAlignment="1">
      <alignment horizontal="left" vertical="center" wrapText="1"/>
    </xf>
    <xf numFmtId="4" fontId="45" fillId="44" borderId="5" xfId="0" applyNumberFormat="1" applyFont="1" applyFill="1" applyBorder="1" applyAlignment="1">
      <alignment horizontal="left" vertical="center" wrapText="1"/>
    </xf>
    <xf numFmtId="4" fontId="45" fillId="44" borderId="2" xfId="0" applyNumberFormat="1" applyFont="1" applyFill="1" applyBorder="1" applyAlignment="1">
      <alignment horizontal="center" vertical="center"/>
    </xf>
    <xf numFmtId="4" fontId="45" fillId="44" borderId="3" xfId="0" applyNumberFormat="1" applyFont="1" applyFill="1" applyBorder="1" applyAlignment="1">
      <alignment horizontal="center" vertical="center"/>
    </xf>
    <xf numFmtId="4" fontId="45" fillId="44" borderId="5" xfId="0" applyNumberFormat="1" applyFont="1" applyFill="1" applyBorder="1" applyAlignment="1">
      <alignment horizontal="center" vertical="center"/>
    </xf>
    <xf numFmtId="4" fontId="46" fillId="0" borderId="0" xfId="0" applyNumberFormat="1" applyFont="1" applyFill="1" applyBorder="1" applyAlignment="1">
      <alignment horizontal="left" vertical="center" wrapText="1"/>
    </xf>
    <xf numFmtId="0" fontId="47" fillId="0" borderId="0" xfId="0" applyFont="1" applyFill="1" applyAlignment="1">
      <alignment vertical="center"/>
    </xf>
    <xf numFmtId="4" fontId="39" fillId="0" borderId="0" xfId="0" applyNumberFormat="1" applyFont="1" applyFill="1" applyBorder="1" applyAlignment="1">
      <alignment horizontal="center" vertical="center" wrapText="1"/>
    </xf>
    <xf numFmtId="4" fontId="40" fillId="44" borderId="3" xfId="0" applyNumberFormat="1" applyFont="1" applyFill="1" applyBorder="1" applyAlignment="1">
      <alignment horizontal="center" vertical="center" wrapText="1"/>
    </xf>
    <xf numFmtId="4" fontId="40" fillId="44" borderId="5" xfId="0" applyNumberFormat="1" applyFont="1" applyFill="1" applyBorder="1" applyAlignment="1">
      <alignment horizontal="center" vertical="center" wrapText="1"/>
    </xf>
    <xf numFmtId="4" fontId="39" fillId="0" borderId="25" xfId="0" applyNumberFormat="1" applyFont="1" applyFill="1" applyBorder="1" applyAlignment="1">
      <alignment vertical="center" wrapText="1"/>
    </xf>
    <xf numFmtId="4" fontId="39" fillId="0" borderId="20" xfId="0" applyNumberFormat="1" applyFont="1" applyFill="1" applyBorder="1" applyAlignment="1">
      <alignment vertical="center" wrapText="1"/>
    </xf>
    <xf numFmtId="4" fontId="39" fillId="0" borderId="42" xfId="0" applyNumberFormat="1" applyFont="1" applyFill="1" applyBorder="1" applyAlignment="1">
      <alignment vertical="center" wrapText="1"/>
    </xf>
    <xf numFmtId="4" fontId="39" fillId="0" borderId="22" xfId="0" applyNumberFormat="1" applyFont="1" applyFill="1" applyBorder="1" applyAlignment="1">
      <alignment vertical="center" wrapText="1"/>
    </xf>
    <xf numFmtId="4" fontId="39" fillId="0" borderId="45" xfId="0" applyNumberFormat="1" applyFont="1" applyFill="1" applyBorder="1" applyAlignment="1">
      <alignment vertical="center" wrapText="1"/>
    </xf>
    <xf numFmtId="4" fontId="39" fillId="0" borderId="38" xfId="0" applyNumberFormat="1" applyFont="1" applyFill="1" applyBorder="1" applyAlignment="1">
      <alignment vertical="center" wrapText="1"/>
    </xf>
    <xf numFmtId="4" fontId="45" fillId="0" borderId="120" xfId="0" applyNumberFormat="1" applyFont="1" applyBorder="1" applyAlignment="1" applyProtection="1">
      <alignment horizontal="left" vertical="center" wrapText="1"/>
      <protection locked="0"/>
    </xf>
    <xf numFmtId="4" fontId="45" fillId="0" borderId="24" xfId="0" applyNumberFormat="1" applyFont="1" applyBorder="1" applyAlignment="1" applyProtection="1">
      <alignment horizontal="left" vertical="center" wrapText="1"/>
      <protection locked="0"/>
    </xf>
    <xf numFmtId="4" fontId="45" fillId="46" borderId="3" xfId="0" applyNumberFormat="1" applyFont="1" applyFill="1" applyBorder="1" applyAlignment="1" applyProtection="1">
      <alignment horizontal="justify" vertical="center" wrapText="1"/>
      <protection locked="0"/>
    </xf>
    <xf numFmtId="4" fontId="45" fillId="46" borderId="5" xfId="0" applyNumberFormat="1" applyFont="1" applyFill="1" applyBorder="1" applyAlignment="1" applyProtection="1">
      <alignment horizontal="justify" vertical="center" wrapText="1"/>
      <protection locked="0"/>
    </xf>
    <xf numFmtId="4" fontId="45" fillId="0" borderId="3" xfId="0" applyNumberFormat="1" applyFont="1" applyFill="1" applyBorder="1" applyAlignment="1">
      <alignment horizontal="center" vertical="center"/>
    </xf>
    <xf numFmtId="4" fontId="45" fillId="0" borderId="5" xfId="0" applyNumberFormat="1" applyFont="1" applyFill="1" applyBorder="1" applyAlignment="1">
      <alignment horizontal="center" vertical="center"/>
    </xf>
    <xf numFmtId="4" fontId="40" fillId="0" borderId="3" xfId="0" applyNumberFormat="1" applyFont="1" applyFill="1" applyBorder="1" applyAlignment="1">
      <alignment horizontal="center" vertical="center"/>
    </xf>
    <xf numFmtId="4" fontId="40" fillId="0" borderId="5" xfId="0" applyNumberFormat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right" vertical="center"/>
    </xf>
    <xf numFmtId="4" fontId="42" fillId="0" borderId="42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51" fillId="0" borderId="0" xfId="0" applyNumberFormat="1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4" fontId="40" fillId="44" borderId="3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5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25" xfId="0" applyNumberFormat="1" applyFont="1" applyBorder="1" applyAlignment="1" applyProtection="1">
      <alignment horizontal="left" vertical="center" wrapText="1"/>
      <protection locked="0"/>
    </xf>
    <xf numFmtId="4" fontId="45" fillId="0" borderId="20" xfId="0" applyNumberFormat="1" applyFont="1" applyBorder="1" applyAlignment="1" applyProtection="1">
      <alignment horizontal="left" vertical="center" wrapText="1"/>
      <protection locked="0"/>
    </xf>
    <xf numFmtId="4" fontId="45" fillId="0" borderId="42" xfId="0" applyNumberFormat="1" applyFont="1" applyBorder="1" applyAlignment="1" applyProtection="1">
      <alignment horizontal="left" vertical="center" wrapText="1"/>
      <protection locked="0"/>
    </xf>
    <xf numFmtId="4" fontId="45" fillId="0" borderId="22" xfId="0" applyNumberFormat="1" applyFont="1" applyBorder="1" applyAlignment="1" applyProtection="1">
      <alignment horizontal="left" vertical="center" wrapText="1"/>
      <protection locked="0"/>
    </xf>
    <xf numFmtId="4" fontId="45" fillId="0" borderId="42" xfId="0" applyNumberFormat="1" applyFont="1" applyFill="1" applyBorder="1" applyAlignment="1" applyProtection="1">
      <alignment horizontal="left" vertical="center" wrapText="1"/>
      <protection locked="0"/>
    </xf>
    <xf numFmtId="4" fontId="45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5" xfId="0" applyFont="1" applyBorder="1" applyAlignment="1">
      <alignment horizontal="center" vertical="center" wrapText="1"/>
    </xf>
    <xf numFmtId="4" fontId="4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Fill="1" applyBorder="1" applyAlignment="1">
      <alignment wrapText="1"/>
    </xf>
    <xf numFmtId="0" fontId="39" fillId="0" borderId="0" xfId="0" applyFont="1" applyFill="1" applyAlignment="1"/>
    <xf numFmtId="4" fontId="46" fillId="0" borderId="0" xfId="0" applyNumberFormat="1" applyFont="1" applyFill="1" applyAlignment="1" applyProtection="1">
      <alignment horizontal="left" vertical="center" wrapText="1"/>
      <protection locked="0"/>
    </xf>
    <xf numFmtId="4" fontId="45" fillId="44" borderId="11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30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4" xfId="0" applyNumberFormat="1" applyFont="1" applyFill="1" applyBorder="1" applyAlignment="1" applyProtection="1">
      <alignment horizontal="center" vertical="center" wrapText="1"/>
      <protection locked="0"/>
    </xf>
    <xf numFmtId="4" fontId="40" fillId="46" borderId="3" xfId="0" applyNumberFormat="1" applyFont="1" applyFill="1" applyBorder="1" applyAlignment="1" applyProtection="1">
      <alignment vertical="center"/>
      <protection locked="0"/>
    </xf>
    <xf numFmtId="4" fontId="40" fillId="46" borderId="5" xfId="0" applyNumberFormat="1" applyFont="1" applyFill="1" applyBorder="1" applyAlignment="1" applyProtection="1">
      <alignment vertical="center"/>
      <protection locked="0"/>
    </xf>
    <xf numFmtId="4" fontId="51" fillId="0" borderId="0" xfId="0" applyNumberFormat="1" applyFont="1" applyFill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4" fontId="40" fillId="46" borderId="3" xfId="0" applyNumberFormat="1" applyFont="1" applyFill="1" applyBorder="1" applyAlignment="1">
      <alignment horizontal="left" vertical="center"/>
    </xf>
    <xf numFmtId="4" fontId="40" fillId="46" borderId="5" xfId="0" applyNumberFormat="1" applyFont="1" applyFill="1" applyBorder="1" applyAlignment="1">
      <alignment horizontal="left" vertical="center"/>
    </xf>
    <xf numFmtId="4" fontId="42" fillId="0" borderId="42" xfId="0" applyNumberFormat="1" applyFont="1" applyBorder="1" applyAlignment="1" applyProtection="1">
      <alignment horizontal="justify" vertical="center"/>
      <protection locked="0"/>
    </xf>
    <xf numFmtId="4" fontId="42" fillId="0" borderId="22" xfId="0" applyNumberFormat="1" applyFont="1" applyBorder="1" applyAlignment="1" applyProtection="1">
      <alignment horizontal="justify" vertical="center"/>
      <protection locked="0"/>
    </xf>
    <xf numFmtId="4" fontId="42" fillId="0" borderId="42" xfId="0" applyNumberFormat="1" applyFont="1" applyFill="1" applyBorder="1" applyAlignment="1" applyProtection="1">
      <alignment horizontal="left" vertical="center" indent="1"/>
      <protection locked="0"/>
    </xf>
    <xf numFmtId="4" fontId="42" fillId="0" borderId="22" xfId="0" applyNumberFormat="1" applyFont="1" applyFill="1" applyBorder="1" applyAlignment="1" applyProtection="1">
      <alignment horizontal="left" vertical="center" indent="1"/>
      <protection locked="0"/>
    </xf>
    <xf numFmtId="4" fontId="42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0" xfId="0" applyNumberFormat="1" applyFont="1" applyFill="1" applyAlignment="1" applyProtection="1">
      <alignment horizontal="left" vertical="center"/>
      <protection locked="0"/>
    </xf>
    <xf numFmtId="0" fontId="47" fillId="0" borderId="0" xfId="0" applyFont="1" applyAlignment="1"/>
    <xf numFmtId="4" fontId="45" fillId="44" borderId="3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5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25" xfId="0" applyNumberFormat="1" applyFont="1" applyFill="1" applyBorder="1" applyAlignment="1" applyProtection="1">
      <alignment vertical="center"/>
      <protection locked="0"/>
    </xf>
    <xf numFmtId="4" fontId="45" fillId="0" borderId="20" xfId="0" applyNumberFormat="1" applyFont="1" applyFill="1" applyBorder="1" applyAlignment="1" applyProtection="1">
      <alignment vertical="center"/>
      <protection locked="0"/>
    </xf>
    <xf numFmtId="4" fontId="42" fillId="0" borderId="120" xfId="0" applyNumberFormat="1" applyFont="1" applyBorder="1" applyAlignment="1" applyProtection="1">
      <alignment horizontal="left" vertical="center"/>
      <protection locked="0"/>
    </xf>
    <xf numFmtId="4" fontId="42" fillId="0" borderId="24" xfId="0" applyNumberFormat="1" applyFont="1" applyBorder="1" applyAlignment="1" applyProtection="1">
      <alignment horizontal="left" vertical="center"/>
      <protection locked="0"/>
    </xf>
    <xf numFmtId="4" fontId="39" fillId="0" borderId="25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0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42" xfId="0" applyNumberFormat="1" applyFont="1" applyFill="1" applyBorder="1" applyAlignment="1" applyProtection="1">
      <alignment horizontal="left" vertical="center"/>
      <protection locked="0"/>
    </xf>
    <xf numFmtId="4" fontId="39" fillId="0" borderId="22" xfId="0" applyNumberFormat="1" applyFont="1" applyFill="1" applyBorder="1" applyAlignment="1" applyProtection="1">
      <alignment horizontal="left" vertical="center"/>
      <protection locked="0"/>
    </xf>
    <xf numFmtId="4" fontId="45" fillId="44" borderId="3" xfId="0" applyNumberFormat="1" applyFont="1" applyFill="1" applyBorder="1" applyAlignment="1" applyProtection="1">
      <alignment vertical="center" wrapText="1"/>
      <protection locked="0"/>
    </xf>
    <xf numFmtId="0" fontId="39" fillId="0" borderId="5" xfId="0" applyFont="1" applyBorder="1" applyAlignment="1">
      <alignment vertical="center" wrapText="1"/>
    </xf>
    <xf numFmtId="4" fontId="42" fillId="0" borderId="0" xfId="0" applyNumberFormat="1" applyFont="1" applyAlignment="1">
      <alignment vertical="center"/>
    </xf>
    <xf numFmtId="4" fontId="42" fillId="0" borderId="42" xfId="0" applyNumberFormat="1" applyFont="1" applyFill="1" applyBorder="1" applyAlignment="1">
      <alignment horizontal="left" vertical="center"/>
    </xf>
    <xf numFmtId="0" fontId="39" fillId="0" borderId="28" xfId="0" applyFont="1" applyFill="1" applyBorder="1" applyAlignment="1">
      <alignment vertical="center"/>
    </xf>
    <xf numFmtId="0" fontId="39" fillId="0" borderId="121" xfId="0" applyFont="1" applyFill="1" applyBorder="1" applyAlignment="1">
      <alignment vertical="center"/>
    </xf>
    <xf numFmtId="0" fontId="39" fillId="0" borderId="5" xfId="0" applyFont="1" applyBorder="1" applyAlignment="1">
      <alignment vertical="center"/>
    </xf>
    <xf numFmtId="4" fontId="55" fillId="0" borderId="0" xfId="0" applyNumberFormat="1" applyFont="1" applyFill="1" applyAlignment="1">
      <alignment horizontal="left" vertical="center" wrapText="1"/>
    </xf>
    <xf numFmtId="0" fontId="39" fillId="0" borderId="0" xfId="0" applyFont="1" applyFill="1" applyAlignment="1">
      <alignment horizontal="left" vertical="center" wrapText="1"/>
    </xf>
    <xf numFmtId="4" fontId="46" fillId="0" borderId="0" xfId="0" applyNumberFormat="1" applyFont="1" applyFill="1" applyBorder="1" applyAlignment="1" applyProtection="1">
      <alignment horizontal="left" vertical="center"/>
      <protection locked="0"/>
    </xf>
    <xf numFmtId="4" fontId="42" fillId="0" borderId="42" xfId="0" applyNumberFormat="1" applyFont="1" applyFill="1" applyBorder="1" applyAlignment="1">
      <alignment horizontal="left" vertical="center" wrapText="1"/>
    </xf>
    <xf numFmtId="4" fontId="45" fillId="0" borderId="3" xfId="0" applyNumberFormat="1" applyFont="1" applyFill="1" applyBorder="1" applyAlignment="1" applyProtection="1">
      <alignment vertical="center" wrapText="1"/>
      <protection locked="0"/>
    </xf>
    <xf numFmtId="0" fontId="39" fillId="0" borderId="5" xfId="0" applyFont="1" applyFill="1" applyBorder="1" applyAlignment="1">
      <alignment vertical="center"/>
    </xf>
    <xf numFmtId="4" fontId="42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116" xfId="0" applyFont="1" applyFill="1" applyBorder="1" applyAlignment="1">
      <alignment vertical="center"/>
    </xf>
    <xf numFmtId="4" fontId="39" fillId="0" borderId="42" xfId="0" applyNumberFormat="1" applyFont="1" applyFill="1" applyBorder="1" applyAlignment="1">
      <alignment horizontal="left" vertical="center" wrapText="1"/>
    </xf>
    <xf numFmtId="4" fontId="45" fillId="0" borderId="120" xfId="0" applyNumberFormat="1" applyFont="1" applyBorder="1" applyAlignment="1" applyProtection="1">
      <alignment horizontal="justify" vertical="center"/>
      <protection locked="0"/>
    </xf>
    <xf numFmtId="4" fontId="45" fillId="0" borderId="24" xfId="0" applyNumberFormat="1" applyFont="1" applyBorder="1" applyAlignment="1" applyProtection="1">
      <alignment horizontal="justify" vertical="center"/>
      <protection locked="0"/>
    </xf>
    <xf numFmtId="4" fontId="45" fillId="46" borderId="3" xfId="0" applyNumberFormat="1" applyFont="1" applyFill="1" applyBorder="1" applyAlignment="1" applyProtection="1">
      <alignment horizontal="justify" vertical="center"/>
      <protection locked="0"/>
    </xf>
    <xf numFmtId="4" fontId="45" fillId="46" borderId="5" xfId="0" applyNumberFormat="1" applyFont="1" applyFill="1" applyBorder="1" applyAlignment="1" applyProtection="1">
      <alignment horizontal="justify" vertical="center"/>
      <protection locked="0"/>
    </xf>
    <xf numFmtId="4" fontId="51" fillId="0" borderId="0" xfId="0" applyNumberFormat="1" applyFont="1" applyAlignment="1" applyProtection="1">
      <alignment horizontal="left" vertical="center"/>
      <protection locked="0"/>
    </xf>
    <xf numFmtId="4" fontId="40" fillId="46" borderId="3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5" xfId="0" applyFont="1" applyBorder="1" applyAlignment="1">
      <alignment horizontal="left" vertical="center"/>
    </xf>
    <xf numFmtId="4" fontId="45" fillId="0" borderId="45" xfId="0" applyNumberFormat="1" applyFont="1" applyBorder="1" applyAlignment="1" applyProtection="1">
      <alignment horizontal="justify" vertical="center"/>
      <protection locked="0"/>
    </xf>
    <xf numFmtId="4" fontId="45" fillId="0" borderId="38" xfId="0" applyNumberFormat="1" applyFont="1" applyBorder="1" applyAlignment="1" applyProtection="1">
      <alignment horizontal="justify" vertical="center"/>
      <protection locked="0"/>
    </xf>
    <xf numFmtId="4" fontId="45" fillId="0" borderId="42" xfId="0" applyNumberFormat="1" applyFont="1" applyBorder="1" applyAlignment="1" applyProtection="1">
      <alignment horizontal="justify" vertical="center"/>
      <protection locked="0"/>
    </xf>
    <xf numFmtId="4" fontId="45" fillId="0" borderId="22" xfId="0" applyNumberFormat="1" applyFont="1" applyBorder="1" applyAlignment="1" applyProtection="1">
      <alignment horizontal="justify" vertical="center"/>
      <protection locked="0"/>
    </xf>
    <xf numFmtId="0" fontId="39" fillId="0" borderId="4" xfId="0" applyFont="1" applyBorder="1" applyAlignment="1">
      <alignment horizontal="center" vertical="center" wrapText="1"/>
    </xf>
    <xf numFmtId="4" fontId="40" fillId="46" borderId="3" xfId="0" applyNumberFormat="1" applyFont="1" applyFill="1" applyBorder="1" applyAlignment="1">
      <alignment horizontal="center" vertical="center"/>
    </xf>
    <xf numFmtId="4" fontId="40" fillId="46" borderId="5" xfId="0" applyNumberFormat="1" applyFont="1" applyFill="1" applyBorder="1" applyAlignment="1">
      <alignment horizontal="center" vertical="center"/>
    </xf>
    <xf numFmtId="4" fontId="45" fillId="0" borderId="25" xfId="0" applyNumberFormat="1" applyFont="1" applyBorder="1" applyAlignment="1" applyProtection="1">
      <alignment horizontal="justify" vertical="center"/>
      <protection locked="0"/>
    </xf>
    <xf numFmtId="4" fontId="45" fillId="0" borderId="20" xfId="0" applyNumberFormat="1" applyFont="1" applyBorder="1" applyAlignment="1" applyProtection="1">
      <alignment horizontal="justify" vertical="center"/>
      <protection locked="0"/>
    </xf>
    <xf numFmtId="4" fontId="42" fillId="0" borderId="25" xfId="0" applyNumberFormat="1" applyFont="1" applyFill="1" applyBorder="1" applyAlignment="1">
      <alignment horizontal="left" vertical="center" wrapText="1"/>
    </xf>
    <xf numFmtId="4" fontId="42" fillId="0" borderId="20" xfId="0" applyNumberFormat="1" applyFont="1" applyFill="1" applyBorder="1" applyAlignment="1">
      <alignment horizontal="left" vertical="center" wrapText="1"/>
    </xf>
    <xf numFmtId="4" fontId="42" fillId="0" borderId="120" xfId="0" applyNumberFormat="1" applyFont="1" applyFill="1" applyBorder="1" applyAlignment="1">
      <alignment horizontal="left" vertical="center" wrapText="1"/>
    </xf>
    <xf numFmtId="4" fontId="51" fillId="0" borderId="0" xfId="0" applyNumberFormat="1" applyFont="1" applyFill="1" applyBorder="1" applyAlignment="1">
      <alignment horizontal="left" vertical="center" wrapText="1"/>
    </xf>
    <xf numFmtId="4" fontId="42" fillId="0" borderId="25" xfId="0" applyNumberFormat="1" applyFont="1" applyBorder="1" applyAlignment="1" applyProtection="1">
      <alignment vertical="center" wrapText="1"/>
      <protection locked="0"/>
    </xf>
    <xf numFmtId="4" fontId="42" fillId="0" borderId="20" xfId="0" applyNumberFormat="1" applyFont="1" applyBorder="1" applyAlignment="1" applyProtection="1">
      <alignment vertical="center" wrapText="1"/>
      <protection locked="0"/>
    </xf>
    <xf numFmtId="4" fontId="42" fillId="0" borderId="42" xfId="0" applyNumberFormat="1" applyFont="1" applyBorder="1" applyAlignment="1" applyProtection="1">
      <alignment vertical="center" wrapText="1"/>
      <protection locked="0"/>
    </xf>
    <xf numFmtId="4" fontId="42" fillId="0" borderId="22" xfId="0" applyNumberFormat="1" applyFont="1" applyBorder="1" applyAlignment="1" applyProtection="1">
      <alignment vertical="center" wrapText="1"/>
      <protection locked="0"/>
    </xf>
    <xf numFmtId="4" fontId="42" fillId="0" borderId="120" xfId="0" applyNumberFormat="1" applyFont="1" applyBorder="1" applyAlignment="1" applyProtection="1">
      <alignment vertical="center" wrapText="1"/>
      <protection locked="0"/>
    </xf>
    <xf numFmtId="4" fontId="42" fillId="0" borderId="24" xfId="0" applyNumberFormat="1" applyFont="1" applyBorder="1" applyAlignment="1" applyProtection="1">
      <alignment vertical="center" wrapText="1"/>
      <protection locked="0"/>
    </xf>
    <xf numFmtId="4" fontId="45" fillId="46" borderId="5" xfId="0" applyNumberFormat="1" applyFont="1" applyFill="1" applyBorder="1" applyAlignment="1" applyProtection="1">
      <alignment vertical="center" wrapText="1"/>
      <protection locked="0"/>
    </xf>
    <xf numFmtId="0" fontId="47" fillId="0" borderId="0" xfId="0" applyFont="1" applyAlignment="1">
      <alignment vertical="center"/>
    </xf>
    <xf numFmtId="0" fontId="39" fillId="0" borderId="122" xfId="0" applyFont="1" applyBorder="1" applyAlignment="1">
      <alignment vertical="center"/>
    </xf>
    <xf numFmtId="0" fontId="47" fillId="0" borderId="0" xfId="0" applyFont="1" applyFill="1" applyAlignment="1">
      <alignment vertical="center" wrapText="1"/>
    </xf>
    <xf numFmtId="0" fontId="39" fillId="0" borderId="28" xfId="0" applyFont="1" applyBorder="1" applyAlignment="1">
      <alignment vertical="center"/>
    </xf>
    <xf numFmtId="4" fontId="45" fillId="44" borderId="25" xfId="0" applyNumberFormat="1" applyFont="1" applyFill="1" applyBorder="1" applyAlignment="1" applyProtection="1">
      <alignment vertical="center" wrapText="1"/>
      <protection locked="0"/>
    </xf>
    <xf numFmtId="0" fontId="39" fillId="44" borderId="116" xfId="0" applyFont="1" applyFill="1" applyBorder="1" applyAlignment="1">
      <alignment vertical="center"/>
    </xf>
    <xf numFmtId="4" fontId="40" fillId="0" borderId="25" xfId="0" applyNumberFormat="1" applyFont="1" applyFill="1" applyBorder="1" applyAlignment="1" applyProtection="1">
      <alignment vertical="center" wrapText="1"/>
      <protection locked="0"/>
    </xf>
    <xf numFmtId="0" fontId="39" fillId="0" borderId="116" xfId="0" applyFont="1" applyBorder="1" applyAlignment="1">
      <alignment vertical="center"/>
    </xf>
    <xf numFmtId="4" fontId="40" fillId="0" borderId="42" xfId="0" applyNumberFormat="1" applyFont="1" applyFill="1" applyBorder="1" applyAlignment="1" applyProtection="1">
      <alignment vertical="center" wrapText="1"/>
      <protection locked="0"/>
    </xf>
    <xf numFmtId="4" fontId="39" fillId="0" borderId="43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39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9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42" xfId="0" applyNumberFormat="1" applyFont="1" applyFill="1" applyBorder="1" applyAlignment="1" applyProtection="1">
      <alignment horizontal="left" vertical="center" wrapText="1" indent="2"/>
      <protection locked="0"/>
    </xf>
    <xf numFmtId="0" fontId="39" fillId="0" borderId="35" xfId="0" applyFont="1" applyFill="1" applyBorder="1" applyAlignment="1">
      <alignment horizontal="left" vertical="center" wrapText="1" indent="2"/>
    </xf>
    <xf numFmtId="0" fontId="39" fillId="0" borderId="22" xfId="0" applyFont="1" applyFill="1" applyBorder="1" applyAlignment="1">
      <alignment horizontal="left" vertical="center" wrapText="1" indent="2"/>
    </xf>
    <xf numFmtId="164" fontId="45" fillId="44" borderId="3" xfId="87" applyFont="1" applyFill="1" applyBorder="1" applyAlignment="1" applyProtection="1">
      <alignment horizontal="left" vertical="center" wrapText="1"/>
      <protection locked="0"/>
    </xf>
    <xf numFmtId="164" fontId="45" fillId="44" borderId="4" xfId="87" applyFont="1" applyFill="1" applyBorder="1" applyAlignment="1" applyProtection="1">
      <alignment horizontal="left" vertical="center" wrapText="1"/>
      <protection locked="0"/>
    </xf>
    <xf numFmtId="164" fontId="45" fillId="44" borderId="5" xfId="87" applyFont="1" applyFill="1" applyBorder="1" applyAlignment="1" applyProtection="1">
      <alignment horizontal="left" vertical="center" wrapText="1"/>
      <protection locked="0"/>
    </xf>
    <xf numFmtId="0" fontId="39" fillId="0" borderId="5" xfId="0" applyFont="1" applyBorder="1" applyAlignment="1">
      <alignment horizontal="center" vertical="center"/>
    </xf>
    <xf numFmtId="4" fontId="40" fillId="44" borderId="6" xfId="0" applyNumberFormat="1" applyFont="1" applyFill="1" applyBorder="1" applyAlignment="1" applyProtection="1">
      <alignment horizontal="center" vertical="center"/>
      <protection locked="0"/>
    </xf>
    <xf numFmtId="4" fontId="40" fillId="44" borderId="40" xfId="0" applyNumberFormat="1" applyFont="1" applyFill="1" applyBorder="1" applyAlignment="1" applyProtection="1">
      <alignment horizontal="center" vertical="center"/>
      <protection locked="0"/>
    </xf>
    <xf numFmtId="4" fontId="40" fillId="44" borderId="10" xfId="0" applyNumberFormat="1" applyFont="1" applyFill="1" applyBorder="1" applyAlignment="1" applyProtection="1">
      <alignment horizontal="center" vertical="center"/>
      <protection locked="0"/>
    </xf>
    <xf numFmtId="4" fontId="40" fillId="44" borderId="41" xfId="0" applyNumberFormat="1" applyFont="1" applyFill="1" applyBorder="1" applyAlignment="1" applyProtection="1">
      <alignment horizontal="center" vertical="center"/>
      <protection locked="0"/>
    </xf>
    <xf numFmtId="4" fontId="40" fillId="44" borderId="1" xfId="0" applyNumberFormat="1" applyFont="1" applyFill="1" applyBorder="1" applyAlignment="1" applyProtection="1">
      <alignment horizontal="center" vertical="center"/>
      <protection locked="0"/>
    </xf>
    <xf numFmtId="4" fontId="40" fillId="44" borderId="2" xfId="0" applyNumberFormat="1" applyFont="1" applyFill="1" applyBorder="1" applyAlignment="1" applyProtection="1">
      <alignment horizontal="center" vertical="center"/>
      <protection locked="0"/>
    </xf>
    <xf numFmtId="4" fontId="40" fillId="46" borderId="14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43" fillId="0" borderId="5" xfId="0" applyFont="1" applyBorder="1" applyAlignment="1">
      <alignment horizontal="center" vertical="center"/>
    </xf>
    <xf numFmtId="4" fontId="40" fillId="0" borderId="25" xfId="0" applyNumberFormat="1" applyFont="1" applyFill="1" applyBorder="1" applyAlignment="1">
      <alignment horizontal="left" vertical="center" wrapText="1"/>
    </xf>
    <xf numFmtId="0" fontId="39" fillId="0" borderId="20" xfId="0" applyFont="1" applyFill="1" applyBorder="1" applyAlignment="1">
      <alignment vertical="center"/>
    </xf>
    <xf numFmtId="0" fontId="39" fillId="0" borderId="20" xfId="0" applyFont="1" applyFill="1" applyBorder="1" applyAlignment="1">
      <alignment horizontal="left" vertical="center" wrapText="1"/>
    </xf>
    <xf numFmtId="4" fontId="40" fillId="0" borderId="0" xfId="0" applyNumberFormat="1" applyFont="1" applyFill="1" applyBorder="1" applyAlignment="1" applyProtection="1">
      <alignment horizontal="left" vertical="center"/>
      <protection locked="0"/>
    </xf>
    <xf numFmtId="0" fontId="43" fillId="0" borderId="0" xfId="0" applyFont="1" applyAlignment="1">
      <alignment horizontal="left" vertical="center"/>
    </xf>
    <xf numFmtId="0" fontId="43" fillId="0" borderId="108" xfId="0" applyFont="1" applyBorder="1" applyAlignment="1">
      <alignment wrapText="1"/>
    </xf>
    <xf numFmtId="0" fontId="43" fillId="0" borderId="109" xfId="0" applyFont="1" applyBorder="1" applyAlignment="1">
      <alignment wrapText="1"/>
    </xf>
    <xf numFmtId="0" fontId="43" fillId="0" borderId="66" xfId="0" applyFont="1" applyFill="1" applyBorder="1" applyAlignment="1">
      <alignment horizontal="left" wrapText="1" indent="1"/>
    </xf>
    <xf numFmtId="0" fontId="43" fillId="0" borderId="67" xfId="0" applyFont="1" applyFill="1" applyBorder="1" applyAlignment="1">
      <alignment horizontal="left" wrapText="1" indent="1"/>
    </xf>
    <xf numFmtId="0" fontId="43" fillId="0" borderId="70" xfId="0" applyFont="1" applyFill="1" applyBorder="1" applyAlignment="1">
      <alignment horizontal="left" wrapText="1" indent="1"/>
    </xf>
    <xf numFmtId="0" fontId="43" fillId="0" borderId="107" xfId="0" applyFont="1" applyFill="1" applyBorder="1" applyAlignment="1">
      <alignment horizontal="left" wrapText="1" indent="1"/>
    </xf>
    <xf numFmtId="0" fontId="43" fillId="0" borderId="85" xfId="0" applyFont="1" applyFill="1" applyBorder="1" applyAlignment="1">
      <alignment horizontal="left" wrapText="1" indent="1"/>
    </xf>
    <xf numFmtId="0" fontId="43" fillId="0" borderId="110" xfId="0" applyFont="1" applyFill="1" applyBorder="1" applyAlignment="1">
      <alignment horizontal="left" wrapText="1" indent="1"/>
    </xf>
    <xf numFmtId="0" fontId="41" fillId="0" borderId="0" xfId="0" applyFont="1" applyAlignment="1">
      <alignment horizontal="left" wrapText="1"/>
    </xf>
    <xf numFmtId="0" fontId="49" fillId="0" borderId="0" xfId="0" applyFont="1" applyAlignment="1">
      <alignment horizontal="left"/>
    </xf>
    <xf numFmtId="14" fontId="38" fillId="0" borderId="0" xfId="0" applyNumberFormat="1" applyFont="1" applyBorder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8" fillId="45" borderId="89" xfId="0" applyFont="1" applyFill="1" applyBorder="1" applyAlignment="1">
      <alignment wrapText="1"/>
    </xf>
    <xf numFmtId="0" fontId="38" fillId="45" borderId="106" xfId="0" applyFont="1" applyFill="1" applyBorder="1" applyAlignment="1">
      <alignment wrapText="1"/>
    </xf>
    <xf numFmtId="0" fontId="43" fillId="0" borderId="70" xfId="0" applyFont="1" applyBorder="1" applyAlignment="1">
      <alignment wrapText="1"/>
    </xf>
    <xf numFmtId="0" fontId="43" fillId="0" borderId="107" xfId="0" applyFont="1" applyBorder="1" applyAlignment="1">
      <alignment wrapText="1"/>
    </xf>
    <xf numFmtId="0" fontId="40" fillId="0" borderId="3" xfId="2" applyFont="1" applyFill="1" applyBorder="1" applyAlignment="1" applyProtection="1">
      <alignment vertical="center" wrapText="1"/>
    </xf>
    <xf numFmtId="0" fontId="40" fillId="0" borderId="4" xfId="2" applyFont="1" applyFill="1" applyBorder="1" applyAlignment="1" applyProtection="1">
      <alignment vertical="center" wrapText="1"/>
    </xf>
    <xf numFmtId="0" fontId="40" fillId="0" borderId="5" xfId="2" applyFont="1" applyFill="1" applyBorder="1" applyAlignment="1" applyProtection="1">
      <alignment vertical="center" wrapText="1"/>
    </xf>
    <xf numFmtId="0" fontId="38" fillId="45" borderId="11" xfId="0" applyFont="1" applyFill="1" applyBorder="1" applyAlignment="1">
      <alignment horizontal="center" wrapText="1"/>
    </xf>
    <xf numFmtId="0" fontId="39" fillId="0" borderId="27" xfId="0" applyFont="1" applyBorder="1" applyAlignment="1">
      <alignment horizontal="center" wrapText="1"/>
    </xf>
    <xf numFmtId="0" fontId="38" fillId="45" borderId="25" xfId="0" applyFont="1" applyFill="1" applyBorder="1" applyAlignment="1">
      <alignment horizontal="center" wrapText="1"/>
    </xf>
    <xf numFmtId="0" fontId="38" fillId="45" borderId="26" xfId="0" applyFont="1" applyFill="1" applyBorder="1" applyAlignment="1">
      <alignment horizontal="center" wrapText="1"/>
    </xf>
    <xf numFmtId="0" fontId="38" fillId="45" borderId="20" xfId="0" applyFont="1" applyFill="1" applyBorder="1" applyAlignment="1">
      <alignment horizontal="center" wrapText="1"/>
    </xf>
    <xf numFmtId="0" fontId="43" fillId="0" borderId="70" xfId="0" applyFont="1" applyFill="1" applyBorder="1"/>
    <xf numFmtId="0" fontId="43" fillId="0" borderId="73" xfId="0" applyFont="1" applyFill="1" applyBorder="1"/>
    <xf numFmtId="0" fontId="45" fillId="0" borderId="70" xfId="0" applyFont="1" applyFill="1" applyBorder="1"/>
    <xf numFmtId="0" fontId="38" fillId="0" borderId="73" xfId="0" applyFont="1" applyFill="1" applyBorder="1"/>
    <xf numFmtId="0" fontId="38" fillId="2" borderId="70" xfId="0" applyFont="1" applyFill="1" applyBorder="1" applyAlignment="1"/>
    <xf numFmtId="0" fontId="38" fillId="2" borderId="72" xfId="0" applyFont="1" applyFill="1" applyBorder="1" applyAlignment="1"/>
    <xf numFmtId="0" fontId="39" fillId="0" borderId="73" xfId="0" applyFont="1" applyBorder="1" applyAlignment="1"/>
    <xf numFmtId="0" fontId="38" fillId="44" borderId="70" xfId="0" applyFont="1" applyFill="1" applyBorder="1"/>
    <xf numFmtId="0" fontId="38" fillId="44" borderId="73" xfId="0" applyFont="1" applyFill="1" applyBorder="1"/>
    <xf numFmtId="0" fontId="38" fillId="44" borderId="85" xfId="0" applyFont="1" applyFill="1" applyBorder="1"/>
    <xf numFmtId="0" fontId="38" fillId="44" borderId="86" xfId="0" applyFont="1" applyFill="1" applyBorder="1"/>
    <xf numFmtId="0" fontId="46" fillId="0" borderId="0" xfId="0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43" fillId="0" borderId="70" xfId="0" applyFont="1" applyBorder="1"/>
    <xf numFmtId="0" fontId="43" fillId="0" borderId="73" xfId="0" applyFont="1" applyBorder="1"/>
    <xf numFmtId="0" fontId="43" fillId="0" borderId="82" xfId="0" applyFont="1" applyBorder="1"/>
    <xf numFmtId="0" fontId="43" fillId="0" borderId="83" xfId="0" applyFont="1" applyBorder="1"/>
    <xf numFmtId="4" fontId="45" fillId="0" borderId="84" xfId="0" applyNumberFormat="1" applyFont="1" applyFill="1" applyBorder="1" applyAlignment="1">
      <alignment vertical="center"/>
    </xf>
    <xf numFmtId="4" fontId="45" fillId="0" borderId="72" xfId="0" applyNumberFormat="1" applyFont="1" applyFill="1" applyBorder="1" applyAlignment="1">
      <alignment vertical="center"/>
    </xf>
    <xf numFmtId="0" fontId="39" fillId="0" borderId="73" xfId="0" applyFont="1" applyFill="1" applyBorder="1" applyAlignment="1"/>
    <xf numFmtId="0" fontId="45" fillId="44" borderId="70" xfId="0" applyFont="1" applyFill="1" applyBorder="1"/>
    <xf numFmtId="0" fontId="38" fillId="2" borderId="70" xfId="0" applyFont="1" applyFill="1" applyBorder="1"/>
    <xf numFmtId="0" fontId="38" fillId="2" borderId="73" xfId="0" applyFont="1" applyFill="1" applyBorder="1"/>
    <xf numFmtId="0" fontId="45" fillId="43" borderId="70" xfId="0" applyFont="1" applyFill="1" applyBorder="1"/>
    <xf numFmtId="0" fontId="38" fillId="43" borderId="73" xfId="0" applyFont="1" applyFill="1" applyBorder="1"/>
    <xf numFmtId="0" fontId="38" fillId="0" borderId="70" xfId="0" applyFont="1" applyFill="1" applyBorder="1"/>
    <xf numFmtId="0" fontId="38" fillId="0" borderId="71" xfId="0" applyFont="1" applyFill="1" applyBorder="1"/>
    <xf numFmtId="0" fontId="38" fillId="45" borderId="6" xfId="0" applyFont="1" applyFill="1" applyBorder="1" applyAlignment="1">
      <alignment horizontal="center" vertical="center" wrapText="1"/>
    </xf>
    <xf numFmtId="0" fontId="38" fillId="45" borderId="10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 wrapText="1"/>
    </xf>
    <xf numFmtId="0" fontId="39" fillId="0" borderId="80" xfId="0" applyFont="1" applyBorder="1" applyAlignment="1">
      <alignment horizontal="center" vertical="center" wrapText="1"/>
    </xf>
    <xf numFmtId="0" fontId="38" fillId="45" borderId="11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center" vertical="center" wrapText="1"/>
    </xf>
    <xf numFmtId="0" fontId="38" fillId="44" borderId="64" xfId="0" applyFont="1" applyFill="1" applyBorder="1" applyAlignment="1">
      <alignment horizontal="center" wrapText="1"/>
    </xf>
    <xf numFmtId="0" fontId="38" fillId="44" borderId="68" xfId="0" applyFont="1" applyFill="1" applyBorder="1" applyAlignment="1">
      <alignment horizontal="center" wrapText="1"/>
    </xf>
    <xf numFmtId="0" fontId="38" fillId="44" borderId="65" xfId="0" applyFont="1" applyFill="1" applyBorder="1" applyAlignment="1">
      <alignment horizontal="center" wrapText="1"/>
    </xf>
    <xf numFmtId="0" fontId="38" fillId="44" borderId="69" xfId="0" applyFont="1" applyFill="1" applyBorder="1" applyAlignment="1">
      <alignment horizontal="center" wrapText="1"/>
    </xf>
    <xf numFmtId="0" fontId="38" fillId="0" borderId="72" xfId="0" applyFont="1" applyFill="1" applyBorder="1"/>
    <xf numFmtId="0" fontId="39" fillId="0" borderId="0" xfId="86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43" fillId="0" borderId="0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38" fillId="44" borderId="3" xfId="0" applyFont="1" applyFill="1" applyBorder="1" applyAlignment="1">
      <alignment horizontal="center" wrapText="1"/>
    </xf>
    <xf numFmtId="0" fontId="38" fillId="44" borderId="4" xfId="0" applyFont="1" applyFill="1" applyBorder="1" applyAlignment="1">
      <alignment horizontal="center" wrapText="1"/>
    </xf>
    <xf numFmtId="0" fontId="38" fillId="44" borderId="5" xfId="0" applyFont="1" applyFill="1" applyBorder="1" applyAlignment="1">
      <alignment horizontal="center" wrapText="1"/>
    </xf>
    <xf numFmtId="0" fontId="38" fillId="44" borderId="6" xfId="0" applyFont="1" applyFill="1" applyBorder="1" applyAlignment="1">
      <alignment horizontal="center" wrapText="1"/>
    </xf>
    <xf numFmtId="0" fontId="38" fillId="44" borderId="66" xfId="0" applyFont="1" applyFill="1" applyBorder="1" applyAlignment="1">
      <alignment horizontal="center" wrapText="1"/>
    </xf>
    <xf numFmtId="0" fontId="38" fillId="44" borderId="7" xfId="0" applyFont="1" applyFill="1" applyBorder="1" applyAlignment="1">
      <alignment horizontal="center" wrapText="1"/>
    </xf>
    <xf numFmtId="0" fontId="38" fillId="44" borderId="8" xfId="0" applyFont="1" applyFill="1" applyBorder="1" applyAlignment="1">
      <alignment horizontal="center" wrapText="1"/>
    </xf>
    <xf numFmtId="0" fontId="44" fillId="44" borderId="7" xfId="2" applyFont="1" applyFill="1" applyBorder="1" applyAlignment="1">
      <alignment wrapText="1"/>
    </xf>
    <xf numFmtId="0" fontId="44" fillId="44" borderId="8" xfId="2" applyFont="1" applyFill="1" applyBorder="1" applyAlignment="1">
      <alignment wrapText="1"/>
    </xf>
    <xf numFmtId="0" fontId="38" fillId="44" borderId="63" xfId="0" applyFont="1" applyFill="1" applyBorder="1" applyAlignment="1">
      <alignment horizontal="center" wrapText="1"/>
    </xf>
    <xf numFmtId="0" fontId="38" fillId="44" borderId="67" xfId="0" applyFont="1" applyFill="1" applyBorder="1" applyAlignment="1">
      <alignment horizontal="center" wrapText="1"/>
    </xf>
  </cellXfs>
  <cellStyles count="88">
    <cellStyle name="Accent1" xfId="4"/>
    <cellStyle name="Accent1 - 20%" xfId="5"/>
    <cellStyle name="Accent1 - 40%" xfId="6"/>
    <cellStyle name="Accent1 - 60%" xfId="7"/>
    <cellStyle name="Accent2" xfId="8"/>
    <cellStyle name="Accent2 - 20%" xfId="9"/>
    <cellStyle name="Accent2 - 40%" xfId="10"/>
    <cellStyle name="Accent2 - 60%" xfId="11"/>
    <cellStyle name="Accent3" xfId="12"/>
    <cellStyle name="Accent3 - 20%" xfId="13"/>
    <cellStyle name="Accent3 - 40%" xfId="14"/>
    <cellStyle name="Accent3 - 60%" xfId="15"/>
    <cellStyle name="Accent4" xfId="16"/>
    <cellStyle name="Accent4 - 20%" xfId="17"/>
    <cellStyle name="Accent4 - 40%" xfId="18"/>
    <cellStyle name="Accent4 - 60%" xfId="19"/>
    <cellStyle name="Accent5" xfId="20"/>
    <cellStyle name="Accent5 - 20%" xfId="21"/>
    <cellStyle name="Accent5 - 40%" xfId="22"/>
    <cellStyle name="Accent5 - 60%" xfId="23"/>
    <cellStyle name="Accent6" xfId="24"/>
    <cellStyle name="Accent6 - 20%" xfId="25"/>
    <cellStyle name="Accent6 - 40%" xfId="26"/>
    <cellStyle name="Accent6 - 60%" xfId="27"/>
    <cellStyle name="Bad" xfId="28"/>
    <cellStyle name="Calculation" xfId="29"/>
    <cellStyle name="Check Cell" xfId="30"/>
    <cellStyle name="Emphasis 1" xfId="31"/>
    <cellStyle name="Emphasis 2" xfId="32"/>
    <cellStyle name="Emphasis 3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 3" xfId="1"/>
    <cellStyle name="Normalny" xfId="0" builtinId="0"/>
    <cellStyle name="Normalny 2" xfId="2"/>
    <cellStyle name="Normalny 3" xfId="3"/>
    <cellStyle name="Normalny_dzielnice termin spr." xfId="86"/>
    <cellStyle name="Note" xfId="42"/>
    <cellStyle name="Output" xfId="43"/>
    <cellStyle name="SAPBEXaggData" xfId="44"/>
    <cellStyle name="SAPBEXaggDataEmph" xfId="45"/>
    <cellStyle name="SAPBEXaggItem" xfId="46"/>
    <cellStyle name="SAPBEXaggItemX" xfId="47"/>
    <cellStyle name="SAPBEXchaText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inputData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defined" xfId="82"/>
    <cellStyle name="Sheet Title" xfId="83"/>
    <cellStyle name="Total" xfId="84"/>
    <cellStyle name="Walutowy 2" xfId="87"/>
    <cellStyle name="Warning Text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abSelected="1" zoomScaleNormal="100" workbookViewId="0">
      <selection activeCell="I48" sqref="I48"/>
    </sheetView>
  </sheetViews>
  <sheetFormatPr defaultRowHeight="12.75" x14ac:dyDescent="0.2"/>
  <cols>
    <col min="1" max="1" width="35.7109375" style="4" customWidth="1"/>
    <col min="2" max="2" width="22.140625" style="4" customWidth="1"/>
    <col min="3" max="3" width="19.7109375" style="5" customWidth="1"/>
    <col min="4" max="4" width="35.7109375" style="5" customWidth="1"/>
    <col min="5" max="5" width="17.85546875" style="5" customWidth="1"/>
    <col min="6" max="6" width="19.7109375" style="5" customWidth="1"/>
    <col min="7" max="7" width="9.140625" style="4"/>
    <col min="8" max="8" width="13.85546875" style="4" bestFit="1" customWidth="1"/>
    <col min="9" max="256" width="9.140625" style="4"/>
    <col min="257" max="257" width="35.7109375" style="4" customWidth="1"/>
    <col min="258" max="258" width="22.140625" style="4" customWidth="1"/>
    <col min="259" max="259" width="19.7109375" style="4" customWidth="1"/>
    <col min="260" max="260" width="35.7109375" style="4" customWidth="1"/>
    <col min="261" max="261" width="17.85546875" style="4" customWidth="1"/>
    <col min="262" max="262" width="19.7109375" style="4" customWidth="1"/>
    <col min="263" max="263" width="9.140625" style="4"/>
    <col min="264" max="264" width="13.85546875" style="4" bestFit="1" customWidth="1"/>
    <col min="265" max="512" width="9.140625" style="4"/>
    <col min="513" max="513" width="35.7109375" style="4" customWidth="1"/>
    <col min="514" max="514" width="22.140625" style="4" customWidth="1"/>
    <col min="515" max="515" width="19.7109375" style="4" customWidth="1"/>
    <col min="516" max="516" width="35.7109375" style="4" customWidth="1"/>
    <col min="517" max="517" width="17.85546875" style="4" customWidth="1"/>
    <col min="518" max="518" width="19.7109375" style="4" customWidth="1"/>
    <col min="519" max="519" width="9.140625" style="4"/>
    <col min="520" max="520" width="13.85546875" style="4" bestFit="1" customWidth="1"/>
    <col min="521" max="768" width="9.140625" style="4"/>
    <col min="769" max="769" width="35.7109375" style="4" customWidth="1"/>
    <col min="770" max="770" width="22.140625" style="4" customWidth="1"/>
    <col min="771" max="771" width="19.7109375" style="4" customWidth="1"/>
    <col min="772" max="772" width="35.7109375" style="4" customWidth="1"/>
    <col min="773" max="773" width="17.85546875" style="4" customWidth="1"/>
    <col min="774" max="774" width="19.7109375" style="4" customWidth="1"/>
    <col min="775" max="775" width="9.140625" style="4"/>
    <col min="776" max="776" width="13.85546875" style="4" bestFit="1" customWidth="1"/>
    <col min="777" max="1024" width="9.140625" style="4"/>
    <col min="1025" max="1025" width="35.7109375" style="4" customWidth="1"/>
    <col min="1026" max="1026" width="22.140625" style="4" customWidth="1"/>
    <col min="1027" max="1027" width="19.7109375" style="4" customWidth="1"/>
    <col min="1028" max="1028" width="35.7109375" style="4" customWidth="1"/>
    <col min="1029" max="1029" width="17.85546875" style="4" customWidth="1"/>
    <col min="1030" max="1030" width="19.7109375" style="4" customWidth="1"/>
    <col min="1031" max="1031" width="9.140625" style="4"/>
    <col min="1032" max="1032" width="13.85546875" style="4" bestFit="1" customWidth="1"/>
    <col min="1033" max="1280" width="9.140625" style="4"/>
    <col min="1281" max="1281" width="35.7109375" style="4" customWidth="1"/>
    <col min="1282" max="1282" width="22.140625" style="4" customWidth="1"/>
    <col min="1283" max="1283" width="19.7109375" style="4" customWidth="1"/>
    <col min="1284" max="1284" width="35.7109375" style="4" customWidth="1"/>
    <col min="1285" max="1285" width="17.85546875" style="4" customWidth="1"/>
    <col min="1286" max="1286" width="19.7109375" style="4" customWidth="1"/>
    <col min="1287" max="1287" width="9.140625" style="4"/>
    <col min="1288" max="1288" width="13.85546875" style="4" bestFit="1" customWidth="1"/>
    <col min="1289" max="1536" width="9.140625" style="4"/>
    <col min="1537" max="1537" width="35.7109375" style="4" customWidth="1"/>
    <col min="1538" max="1538" width="22.140625" style="4" customWidth="1"/>
    <col min="1539" max="1539" width="19.7109375" style="4" customWidth="1"/>
    <col min="1540" max="1540" width="35.7109375" style="4" customWidth="1"/>
    <col min="1541" max="1541" width="17.85546875" style="4" customWidth="1"/>
    <col min="1542" max="1542" width="19.7109375" style="4" customWidth="1"/>
    <col min="1543" max="1543" width="9.140625" style="4"/>
    <col min="1544" max="1544" width="13.85546875" style="4" bestFit="1" customWidth="1"/>
    <col min="1545" max="1792" width="9.140625" style="4"/>
    <col min="1793" max="1793" width="35.7109375" style="4" customWidth="1"/>
    <col min="1794" max="1794" width="22.140625" style="4" customWidth="1"/>
    <col min="1795" max="1795" width="19.7109375" style="4" customWidth="1"/>
    <col min="1796" max="1796" width="35.7109375" style="4" customWidth="1"/>
    <col min="1797" max="1797" width="17.85546875" style="4" customWidth="1"/>
    <col min="1798" max="1798" width="19.7109375" style="4" customWidth="1"/>
    <col min="1799" max="1799" width="9.140625" style="4"/>
    <col min="1800" max="1800" width="13.85546875" style="4" bestFit="1" customWidth="1"/>
    <col min="1801" max="2048" width="9.140625" style="4"/>
    <col min="2049" max="2049" width="35.7109375" style="4" customWidth="1"/>
    <col min="2050" max="2050" width="22.140625" style="4" customWidth="1"/>
    <col min="2051" max="2051" width="19.7109375" style="4" customWidth="1"/>
    <col min="2052" max="2052" width="35.7109375" style="4" customWidth="1"/>
    <col min="2053" max="2053" width="17.85546875" style="4" customWidth="1"/>
    <col min="2054" max="2054" width="19.7109375" style="4" customWidth="1"/>
    <col min="2055" max="2055" width="9.140625" style="4"/>
    <col min="2056" max="2056" width="13.85546875" style="4" bestFit="1" customWidth="1"/>
    <col min="2057" max="2304" width="9.140625" style="4"/>
    <col min="2305" max="2305" width="35.7109375" style="4" customWidth="1"/>
    <col min="2306" max="2306" width="22.140625" style="4" customWidth="1"/>
    <col min="2307" max="2307" width="19.7109375" style="4" customWidth="1"/>
    <col min="2308" max="2308" width="35.7109375" style="4" customWidth="1"/>
    <col min="2309" max="2309" width="17.85546875" style="4" customWidth="1"/>
    <col min="2310" max="2310" width="19.7109375" style="4" customWidth="1"/>
    <col min="2311" max="2311" width="9.140625" style="4"/>
    <col min="2312" max="2312" width="13.85546875" style="4" bestFit="1" customWidth="1"/>
    <col min="2313" max="2560" width="9.140625" style="4"/>
    <col min="2561" max="2561" width="35.7109375" style="4" customWidth="1"/>
    <col min="2562" max="2562" width="22.140625" style="4" customWidth="1"/>
    <col min="2563" max="2563" width="19.7109375" style="4" customWidth="1"/>
    <col min="2564" max="2564" width="35.7109375" style="4" customWidth="1"/>
    <col min="2565" max="2565" width="17.85546875" style="4" customWidth="1"/>
    <col min="2566" max="2566" width="19.7109375" style="4" customWidth="1"/>
    <col min="2567" max="2567" width="9.140625" style="4"/>
    <col min="2568" max="2568" width="13.85546875" style="4" bestFit="1" customWidth="1"/>
    <col min="2569" max="2816" width="9.140625" style="4"/>
    <col min="2817" max="2817" width="35.7109375" style="4" customWidth="1"/>
    <col min="2818" max="2818" width="22.140625" style="4" customWidth="1"/>
    <col min="2819" max="2819" width="19.7109375" style="4" customWidth="1"/>
    <col min="2820" max="2820" width="35.7109375" style="4" customWidth="1"/>
    <col min="2821" max="2821" width="17.85546875" style="4" customWidth="1"/>
    <col min="2822" max="2822" width="19.7109375" style="4" customWidth="1"/>
    <col min="2823" max="2823" width="9.140625" style="4"/>
    <col min="2824" max="2824" width="13.85546875" style="4" bestFit="1" customWidth="1"/>
    <col min="2825" max="3072" width="9.140625" style="4"/>
    <col min="3073" max="3073" width="35.7109375" style="4" customWidth="1"/>
    <col min="3074" max="3074" width="22.140625" style="4" customWidth="1"/>
    <col min="3075" max="3075" width="19.7109375" style="4" customWidth="1"/>
    <col min="3076" max="3076" width="35.7109375" style="4" customWidth="1"/>
    <col min="3077" max="3077" width="17.85546875" style="4" customWidth="1"/>
    <col min="3078" max="3078" width="19.7109375" style="4" customWidth="1"/>
    <col min="3079" max="3079" width="9.140625" style="4"/>
    <col min="3080" max="3080" width="13.85546875" style="4" bestFit="1" customWidth="1"/>
    <col min="3081" max="3328" width="9.140625" style="4"/>
    <col min="3329" max="3329" width="35.7109375" style="4" customWidth="1"/>
    <col min="3330" max="3330" width="22.140625" style="4" customWidth="1"/>
    <col min="3331" max="3331" width="19.7109375" style="4" customWidth="1"/>
    <col min="3332" max="3332" width="35.7109375" style="4" customWidth="1"/>
    <col min="3333" max="3333" width="17.85546875" style="4" customWidth="1"/>
    <col min="3334" max="3334" width="19.7109375" style="4" customWidth="1"/>
    <col min="3335" max="3335" width="9.140625" style="4"/>
    <col min="3336" max="3336" width="13.85546875" style="4" bestFit="1" customWidth="1"/>
    <col min="3337" max="3584" width="9.140625" style="4"/>
    <col min="3585" max="3585" width="35.7109375" style="4" customWidth="1"/>
    <col min="3586" max="3586" width="22.140625" style="4" customWidth="1"/>
    <col min="3587" max="3587" width="19.7109375" style="4" customWidth="1"/>
    <col min="3588" max="3588" width="35.7109375" style="4" customWidth="1"/>
    <col min="3589" max="3589" width="17.85546875" style="4" customWidth="1"/>
    <col min="3590" max="3590" width="19.7109375" style="4" customWidth="1"/>
    <col min="3591" max="3591" width="9.140625" style="4"/>
    <col min="3592" max="3592" width="13.85546875" style="4" bestFit="1" customWidth="1"/>
    <col min="3593" max="3840" width="9.140625" style="4"/>
    <col min="3841" max="3841" width="35.7109375" style="4" customWidth="1"/>
    <col min="3842" max="3842" width="22.140625" style="4" customWidth="1"/>
    <col min="3843" max="3843" width="19.7109375" style="4" customWidth="1"/>
    <col min="3844" max="3844" width="35.7109375" style="4" customWidth="1"/>
    <col min="3845" max="3845" width="17.85546875" style="4" customWidth="1"/>
    <col min="3846" max="3846" width="19.7109375" style="4" customWidth="1"/>
    <col min="3847" max="3847" width="9.140625" style="4"/>
    <col min="3848" max="3848" width="13.85546875" style="4" bestFit="1" customWidth="1"/>
    <col min="3849" max="4096" width="9.140625" style="4"/>
    <col min="4097" max="4097" width="35.7109375" style="4" customWidth="1"/>
    <col min="4098" max="4098" width="22.140625" style="4" customWidth="1"/>
    <col min="4099" max="4099" width="19.7109375" style="4" customWidth="1"/>
    <col min="4100" max="4100" width="35.7109375" style="4" customWidth="1"/>
    <col min="4101" max="4101" width="17.85546875" style="4" customWidth="1"/>
    <col min="4102" max="4102" width="19.7109375" style="4" customWidth="1"/>
    <col min="4103" max="4103" width="9.140625" style="4"/>
    <col min="4104" max="4104" width="13.85546875" style="4" bestFit="1" customWidth="1"/>
    <col min="4105" max="4352" width="9.140625" style="4"/>
    <col min="4353" max="4353" width="35.7109375" style="4" customWidth="1"/>
    <col min="4354" max="4354" width="22.140625" style="4" customWidth="1"/>
    <col min="4355" max="4355" width="19.7109375" style="4" customWidth="1"/>
    <col min="4356" max="4356" width="35.7109375" style="4" customWidth="1"/>
    <col min="4357" max="4357" width="17.85546875" style="4" customWidth="1"/>
    <col min="4358" max="4358" width="19.7109375" style="4" customWidth="1"/>
    <col min="4359" max="4359" width="9.140625" style="4"/>
    <col min="4360" max="4360" width="13.85546875" style="4" bestFit="1" customWidth="1"/>
    <col min="4361" max="4608" width="9.140625" style="4"/>
    <col min="4609" max="4609" width="35.7109375" style="4" customWidth="1"/>
    <col min="4610" max="4610" width="22.140625" style="4" customWidth="1"/>
    <col min="4611" max="4611" width="19.7109375" style="4" customWidth="1"/>
    <col min="4612" max="4612" width="35.7109375" style="4" customWidth="1"/>
    <col min="4613" max="4613" width="17.85546875" style="4" customWidth="1"/>
    <col min="4614" max="4614" width="19.7109375" style="4" customWidth="1"/>
    <col min="4615" max="4615" width="9.140625" style="4"/>
    <col min="4616" max="4616" width="13.85546875" style="4" bestFit="1" customWidth="1"/>
    <col min="4617" max="4864" width="9.140625" style="4"/>
    <col min="4865" max="4865" width="35.7109375" style="4" customWidth="1"/>
    <col min="4866" max="4866" width="22.140625" style="4" customWidth="1"/>
    <col min="4867" max="4867" width="19.7109375" style="4" customWidth="1"/>
    <col min="4868" max="4868" width="35.7109375" style="4" customWidth="1"/>
    <col min="4869" max="4869" width="17.85546875" style="4" customWidth="1"/>
    <col min="4870" max="4870" width="19.7109375" style="4" customWidth="1"/>
    <col min="4871" max="4871" width="9.140625" style="4"/>
    <col min="4872" max="4872" width="13.85546875" style="4" bestFit="1" customWidth="1"/>
    <col min="4873" max="5120" width="9.140625" style="4"/>
    <col min="5121" max="5121" width="35.7109375" style="4" customWidth="1"/>
    <col min="5122" max="5122" width="22.140625" style="4" customWidth="1"/>
    <col min="5123" max="5123" width="19.7109375" style="4" customWidth="1"/>
    <col min="5124" max="5124" width="35.7109375" style="4" customWidth="1"/>
    <col min="5125" max="5125" width="17.85546875" style="4" customWidth="1"/>
    <col min="5126" max="5126" width="19.7109375" style="4" customWidth="1"/>
    <col min="5127" max="5127" width="9.140625" style="4"/>
    <col min="5128" max="5128" width="13.85546875" style="4" bestFit="1" customWidth="1"/>
    <col min="5129" max="5376" width="9.140625" style="4"/>
    <col min="5377" max="5377" width="35.7109375" style="4" customWidth="1"/>
    <col min="5378" max="5378" width="22.140625" style="4" customWidth="1"/>
    <col min="5379" max="5379" width="19.7109375" style="4" customWidth="1"/>
    <col min="5380" max="5380" width="35.7109375" style="4" customWidth="1"/>
    <col min="5381" max="5381" width="17.85546875" style="4" customWidth="1"/>
    <col min="5382" max="5382" width="19.7109375" style="4" customWidth="1"/>
    <col min="5383" max="5383" width="9.140625" style="4"/>
    <col min="5384" max="5384" width="13.85546875" style="4" bestFit="1" customWidth="1"/>
    <col min="5385" max="5632" width="9.140625" style="4"/>
    <col min="5633" max="5633" width="35.7109375" style="4" customWidth="1"/>
    <col min="5634" max="5634" width="22.140625" style="4" customWidth="1"/>
    <col min="5635" max="5635" width="19.7109375" style="4" customWidth="1"/>
    <col min="5636" max="5636" width="35.7109375" style="4" customWidth="1"/>
    <col min="5637" max="5637" width="17.85546875" style="4" customWidth="1"/>
    <col min="5638" max="5638" width="19.7109375" style="4" customWidth="1"/>
    <col min="5639" max="5639" width="9.140625" style="4"/>
    <col min="5640" max="5640" width="13.85546875" style="4" bestFit="1" customWidth="1"/>
    <col min="5641" max="5888" width="9.140625" style="4"/>
    <col min="5889" max="5889" width="35.7109375" style="4" customWidth="1"/>
    <col min="5890" max="5890" width="22.140625" style="4" customWidth="1"/>
    <col min="5891" max="5891" width="19.7109375" style="4" customWidth="1"/>
    <col min="5892" max="5892" width="35.7109375" style="4" customWidth="1"/>
    <col min="5893" max="5893" width="17.85546875" style="4" customWidth="1"/>
    <col min="5894" max="5894" width="19.7109375" style="4" customWidth="1"/>
    <col min="5895" max="5895" width="9.140625" style="4"/>
    <col min="5896" max="5896" width="13.85546875" style="4" bestFit="1" customWidth="1"/>
    <col min="5897" max="6144" width="9.140625" style="4"/>
    <col min="6145" max="6145" width="35.7109375" style="4" customWidth="1"/>
    <col min="6146" max="6146" width="22.140625" style="4" customWidth="1"/>
    <col min="6147" max="6147" width="19.7109375" style="4" customWidth="1"/>
    <col min="6148" max="6148" width="35.7109375" style="4" customWidth="1"/>
    <col min="6149" max="6149" width="17.85546875" style="4" customWidth="1"/>
    <col min="6150" max="6150" width="19.7109375" style="4" customWidth="1"/>
    <col min="6151" max="6151" width="9.140625" style="4"/>
    <col min="6152" max="6152" width="13.85546875" style="4" bestFit="1" customWidth="1"/>
    <col min="6153" max="6400" width="9.140625" style="4"/>
    <col min="6401" max="6401" width="35.7109375" style="4" customWidth="1"/>
    <col min="6402" max="6402" width="22.140625" style="4" customWidth="1"/>
    <col min="6403" max="6403" width="19.7109375" style="4" customWidth="1"/>
    <col min="6404" max="6404" width="35.7109375" style="4" customWidth="1"/>
    <col min="6405" max="6405" width="17.85546875" style="4" customWidth="1"/>
    <col min="6406" max="6406" width="19.7109375" style="4" customWidth="1"/>
    <col min="6407" max="6407" width="9.140625" style="4"/>
    <col min="6408" max="6408" width="13.85546875" style="4" bestFit="1" customWidth="1"/>
    <col min="6409" max="6656" width="9.140625" style="4"/>
    <col min="6657" max="6657" width="35.7109375" style="4" customWidth="1"/>
    <col min="6658" max="6658" width="22.140625" style="4" customWidth="1"/>
    <col min="6659" max="6659" width="19.7109375" style="4" customWidth="1"/>
    <col min="6660" max="6660" width="35.7109375" style="4" customWidth="1"/>
    <col min="6661" max="6661" width="17.85546875" style="4" customWidth="1"/>
    <col min="6662" max="6662" width="19.7109375" style="4" customWidth="1"/>
    <col min="6663" max="6663" width="9.140625" style="4"/>
    <col min="6664" max="6664" width="13.85546875" style="4" bestFit="1" customWidth="1"/>
    <col min="6665" max="6912" width="9.140625" style="4"/>
    <col min="6913" max="6913" width="35.7109375" style="4" customWidth="1"/>
    <col min="6914" max="6914" width="22.140625" style="4" customWidth="1"/>
    <col min="6915" max="6915" width="19.7109375" style="4" customWidth="1"/>
    <col min="6916" max="6916" width="35.7109375" style="4" customWidth="1"/>
    <col min="6917" max="6917" width="17.85546875" style="4" customWidth="1"/>
    <col min="6918" max="6918" width="19.7109375" style="4" customWidth="1"/>
    <col min="6919" max="6919" width="9.140625" style="4"/>
    <col min="6920" max="6920" width="13.85546875" style="4" bestFit="1" customWidth="1"/>
    <col min="6921" max="7168" width="9.140625" style="4"/>
    <col min="7169" max="7169" width="35.7109375" style="4" customWidth="1"/>
    <col min="7170" max="7170" width="22.140625" style="4" customWidth="1"/>
    <col min="7171" max="7171" width="19.7109375" style="4" customWidth="1"/>
    <col min="7172" max="7172" width="35.7109375" style="4" customWidth="1"/>
    <col min="7173" max="7173" width="17.85546875" style="4" customWidth="1"/>
    <col min="7174" max="7174" width="19.7109375" style="4" customWidth="1"/>
    <col min="7175" max="7175" width="9.140625" style="4"/>
    <col min="7176" max="7176" width="13.85546875" style="4" bestFit="1" customWidth="1"/>
    <col min="7177" max="7424" width="9.140625" style="4"/>
    <col min="7425" max="7425" width="35.7109375" style="4" customWidth="1"/>
    <col min="7426" max="7426" width="22.140625" style="4" customWidth="1"/>
    <col min="7427" max="7427" width="19.7109375" style="4" customWidth="1"/>
    <col min="7428" max="7428" width="35.7109375" style="4" customWidth="1"/>
    <col min="7429" max="7429" width="17.85546875" style="4" customWidth="1"/>
    <col min="7430" max="7430" width="19.7109375" style="4" customWidth="1"/>
    <col min="7431" max="7431" width="9.140625" style="4"/>
    <col min="7432" max="7432" width="13.85546875" style="4" bestFit="1" customWidth="1"/>
    <col min="7433" max="7680" width="9.140625" style="4"/>
    <col min="7681" max="7681" width="35.7109375" style="4" customWidth="1"/>
    <col min="7682" max="7682" width="22.140625" style="4" customWidth="1"/>
    <col min="7683" max="7683" width="19.7109375" style="4" customWidth="1"/>
    <col min="7684" max="7684" width="35.7109375" style="4" customWidth="1"/>
    <col min="7685" max="7685" width="17.85546875" style="4" customWidth="1"/>
    <col min="7686" max="7686" width="19.7109375" style="4" customWidth="1"/>
    <col min="7687" max="7687" width="9.140625" style="4"/>
    <col min="7688" max="7688" width="13.85546875" style="4" bestFit="1" customWidth="1"/>
    <col min="7689" max="7936" width="9.140625" style="4"/>
    <col min="7937" max="7937" width="35.7109375" style="4" customWidth="1"/>
    <col min="7938" max="7938" width="22.140625" style="4" customWidth="1"/>
    <col min="7939" max="7939" width="19.7109375" style="4" customWidth="1"/>
    <col min="7940" max="7940" width="35.7109375" style="4" customWidth="1"/>
    <col min="7941" max="7941" width="17.85546875" style="4" customWidth="1"/>
    <col min="7942" max="7942" width="19.7109375" style="4" customWidth="1"/>
    <col min="7943" max="7943" width="9.140625" style="4"/>
    <col min="7944" max="7944" width="13.85546875" style="4" bestFit="1" customWidth="1"/>
    <col min="7945" max="8192" width="9.140625" style="4"/>
    <col min="8193" max="8193" width="35.7109375" style="4" customWidth="1"/>
    <col min="8194" max="8194" width="22.140625" style="4" customWidth="1"/>
    <col min="8195" max="8195" width="19.7109375" style="4" customWidth="1"/>
    <col min="8196" max="8196" width="35.7109375" style="4" customWidth="1"/>
    <col min="8197" max="8197" width="17.85546875" style="4" customWidth="1"/>
    <col min="8198" max="8198" width="19.7109375" style="4" customWidth="1"/>
    <col min="8199" max="8199" width="9.140625" style="4"/>
    <col min="8200" max="8200" width="13.85546875" style="4" bestFit="1" customWidth="1"/>
    <col min="8201" max="8448" width="9.140625" style="4"/>
    <col min="8449" max="8449" width="35.7109375" style="4" customWidth="1"/>
    <col min="8450" max="8450" width="22.140625" style="4" customWidth="1"/>
    <col min="8451" max="8451" width="19.7109375" style="4" customWidth="1"/>
    <col min="8452" max="8452" width="35.7109375" style="4" customWidth="1"/>
    <col min="8453" max="8453" width="17.85546875" style="4" customWidth="1"/>
    <col min="8454" max="8454" width="19.7109375" style="4" customWidth="1"/>
    <col min="8455" max="8455" width="9.140625" style="4"/>
    <col min="8456" max="8456" width="13.85546875" style="4" bestFit="1" customWidth="1"/>
    <col min="8457" max="8704" width="9.140625" style="4"/>
    <col min="8705" max="8705" width="35.7109375" style="4" customWidth="1"/>
    <col min="8706" max="8706" width="22.140625" style="4" customWidth="1"/>
    <col min="8707" max="8707" width="19.7109375" style="4" customWidth="1"/>
    <col min="8708" max="8708" width="35.7109375" style="4" customWidth="1"/>
    <col min="8709" max="8709" width="17.85546875" style="4" customWidth="1"/>
    <col min="8710" max="8710" width="19.7109375" style="4" customWidth="1"/>
    <col min="8711" max="8711" width="9.140625" style="4"/>
    <col min="8712" max="8712" width="13.85546875" style="4" bestFit="1" customWidth="1"/>
    <col min="8713" max="8960" width="9.140625" style="4"/>
    <col min="8961" max="8961" width="35.7109375" style="4" customWidth="1"/>
    <col min="8962" max="8962" width="22.140625" style="4" customWidth="1"/>
    <col min="8963" max="8963" width="19.7109375" style="4" customWidth="1"/>
    <col min="8964" max="8964" width="35.7109375" style="4" customWidth="1"/>
    <col min="8965" max="8965" width="17.85546875" style="4" customWidth="1"/>
    <col min="8966" max="8966" width="19.7109375" style="4" customWidth="1"/>
    <col min="8967" max="8967" width="9.140625" style="4"/>
    <col min="8968" max="8968" width="13.85546875" style="4" bestFit="1" customWidth="1"/>
    <col min="8969" max="9216" width="9.140625" style="4"/>
    <col min="9217" max="9217" width="35.7109375" style="4" customWidth="1"/>
    <col min="9218" max="9218" width="22.140625" style="4" customWidth="1"/>
    <col min="9219" max="9219" width="19.7109375" style="4" customWidth="1"/>
    <col min="9220" max="9220" width="35.7109375" style="4" customWidth="1"/>
    <col min="9221" max="9221" width="17.85546875" style="4" customWidth="1"/>
    <col min="9222" max="9222" width="19.7109375" style="4" customWidth="1"/>
    <col min="9223" max="9223" width="9.140625" style="4"/>
    <col min="9224" max="9224" width="13.85546875" style="4" bestFit="1" customWidth="1"/>
    <col min="9225" max="9472" width="9.140625" style="4"/>
    <col min="9473" max="9473" width="35.7109375" style="4" customWidth="1"/>
    <col min="9474" max="9474" width="22.140625" style="4" customWidth="1"/>
    <col min="9475" max="9475" width="19.7109375" style="4" customWidth="1"/>
    <col min="9476" max="9476" width="35.7109375" style="4" customWidth="1"/>
    <col min="9477" max="9477" width="17.85546875" style="4" customWidth="1"/>
    <col min="9478" max="9478" width="19.7109375" style="4" customWidth="1"/>
    <col min="9479" max="9479" width="9.140625" style="4"/>
    <col min="9480" max="9480" width="13.85546875" style="4" bestFit="1" customWidth="1"/>
    <col min="9481" max="9728" width="9.140625" style="4"/>
    <col min="9729" max="9729" width="35.7109375" style="4" customWidth="1"/>
    <col min="9730" max="9730" width="22.140625" style="4" customWidth="1"/>
    <col min="9731" max="9731" width="19.7109375" style="4" customWidth="1"/>
    <col min="9732" max="9732" width="35.7109375" style="4" customWidth="1"/>
    <col min="9733" max="9733" width="17.85546875" style="4" customWidth="1"/>
    <col min="9734" max="9734" width="19.7109375" style="4" customWidth="1"/>
    <col min="9735" max="9735" width="9.140625" style="4"/>
    <col min="9736" max="9736" width="13.85546875" style="4" bestFit="1" customWidth="1"/>
    <col min="9737" max="9984" width="9.140625" style="4"/>
    <col min="9985" max="9985" width="35.7109375" style="4" customWidth="1"/>
    <col min="9986" max="9986" width="22.140625" style="4" customWidth="1"/>
    <col min="9987" max="9987" width="19.7109375" style="4" customWidth="1"/>
    <col min="9988" max="9988" width="35.7109375" style="4" customWidth="1"/>
    <col min="9989" max="9989" width="17.85546875" style="4" customWidth="1"/>
    <col min="9990" max="9990" width="19.7109375" style="4" customWidth="1"/>
    <col min="9991" max="9991" width="9.140625" style="4"/>
    <col min="9992" max="9992" width="13.85546875" style="4" bestFit="1" customWidth="1"/>
    <col min="9993" max="10240" width="9.140625" style="4"/>
    <col min="10241" max="10241" width="35.7109375" style="4" customWidth="1"/>
    <col min="10242" max="10242" width="22.140625" style="4" customWidth="1"/>
    <col min="10243" max="10243" width="19.7109375" style="4" customWidth="1"/>
    <col min="10244" max="10244" width="35.7109375" style="4" customWidth="1"/>
    <col min="10245" max="10245" width="17.85546875" style="4" customWidth="1"/>
    <col min="10246" max="10246" width="19.7109375" style="4" customWidth="1"/>
    <col min="10247" max="10247" width="9.140625" style="4"/>
    <col min="10248" max="10248" width="13.85546875" style="4" bestFit="1" customWidth="1"/>
    <col min="10249" max="10496" width="9.140625" style="4"/>
    <col min="10497" max="10497" width="35.7109375" style="4" customWidth="1"/>
    <col min="10498" max="10498" width="22.140625" style="4" customWidth="1"/>
    <col min="10499" max="10499" width="19.7109375" style="4" customWidth="1"/>
    <col min="10500" max="10500" width="35.7109375" style="4" customWidth="1"/>
    <col min="10501" max="10501" width="17.85546875" style="4" customWidth="1"/>
    <col min="10502" max="10502" width="19.7109375" style="4" customWidth="1"/>
    <col min="10503" max="10503" width="9.140625" style="4"/>
    <col min="10504" max="10504" width="13.85546875" style="4" bestFit="1" customWidth="1"/>
    <col min="10505" max="10752" width="9.140625" style="4"/>
    <col min="10753" max="10753" width="35.7109375" style="4" customWidth="1"/>
    <col min="10754" max="10754" width="22.140625" style="4" customWidth="1"/>
    <col min="10755" max="10755" width="19.7109375" style="4" customWidth="1"/>
    <col min="10756" max="10756" width="35.7109375" style="4" customWidth="1"/>
    <col min="10757" max="10757" width="17.85546875" style="4" customWidth="1"/>
    <col min="10758" max="10758" width="19.7109375" style="4" customWidth="1"/>
    <col min="10759" max="10759" width="9.140625" style="4"/>
    <col min="10760" max="10760" width="13.85546875" style="4" bestFit="1" customWidth="1"/>
    <col min="10761" max="11008" width="9.140625" style="4"/>
    <col min="11009" max="11009" width="35.7109375" style="4" customWidth="1"/>
    <col min="11010" max="11010" width="22.140625" style="4" customWidth="1"/>
    <col min="11011" max="11011" width="19.7109375" style="4" customWidth="1"/>
    <col min="11012" max="11012" width="35.7109375" style="4" customWidth="1"/>
    <col min="11013" max="11013" width="17.85546875" style="4" customWidth="1"/>
    <col min="11014" max="11014" width="19.7109375" style="4" customWidth="1"/>
    <col min="11015" max="11015" width="9.140625" style="4"/>
    <col min="11016" max="11016" width="13.85546875" style="4" bestFit="1" customWidth="1"/>
    <col min="11017" max="11264" width="9.140625" style="4"/>
    <col min="11265" max="11265" width="35.7109375" style="4" customWidth="1"/>
    <col min="11266" max="11266" width="22.140625" style="4" customWidth="1"/>
    <col min="11267" max="11267" width="19.7109375" style="4" customWidth="1"/>
    <col min="11268" max="11268" width="35.7109375" style="4" customWidth="1"/>
    <col min="11269" max="11269" width="17.85546875" style="4" customWidth="1"/>
    <col min="11270" max="11270" width="19.7109375" style="4" customWidth="1"/>
    <col min="11271" max="11271" width="9.140625" style="4"/>
    <col min="11272" max="11272" width="13.85546875" style="4" bestFit="1" customWidth="1"/>
    <col min="11273" max="11520" width="9.140625" style="4"/>
    <col min="11521" max="11521" width="35.7109375" style="4" customWidth="1"/>
    <col min="11522" max="11522" width="22.140625" style="4" customWidth="1"/>
    <col min="11523" max="11523" width="19.7109375" style="4" customWidth="1"/>
    <col min="11524" max="11524" width="35.7109375" style="4" customWidth="1"/>
    <col min="11525" max="11525" width="17.85546875" style="4" customWidth="1"/>
    <col min="11526" max="11526" width="19.7109375" style="4" customWidth="1"/>
    <col min="11527" max="11527" width="9.140625" style="4"/>
    <col min="11528" max="11528" width="13.85546875" style="4" bestFit="1" customWidth="1"/>
    <col min="11529" max="11776" width="9.140625" style="4"/>
    <col min="11777" max="11777" width="35.7109375" style="4" customWidth="1"/>
    <col min="11778" max="11778" width="22.140625" style="4" customWidth="1"/>
    <col min="11779" max="11779" width="19.7109375" style="4" customWidth="1"/>
    <col min="11780" max="11780" width="35.7109375" style="4" customWidth="1"/>
    <col min="11781" max="11781" width="17.85546875" style="4" customWidth="1"/>
    <col min="11782" max="11782" width="19.7109375" style="4" customWidth="1"/>
    <col min="11783" max="11783" width="9.140625" style="4"/>
    <col min="11784" max="11784" width="13.85546875" style="4" bestFit="1" customWidth="1"/>
    <col min="11785" max="12032" width="9.140625" style="4"/>
    <col min="12033" max="12033" width="35.7109375" style="4" customWidth="1"/>
    <col min="12034" max="12034" width="22.140625" style="4" customWidth="1"/>
    <col min="12035" max="12035" width="19.7109375" style="4" customWidth="1"/>
    <col min="12036" max="12036" width="35.7109375" style="4" customWidth="1"/>
    <col min="12037" max="12037" width="17.85546875" style="4" customWidth="1"/>
    <col min="12038" max="12038" width="19.7109375" style="4" customWidth="1"/>
    <col min="12039" max="12039" width="9.140625" style="4"/>
    <col min="12040" max="12040" width="13.85546875" style="4" bestFit="1" customWidth="1"/>
    <col min="12041" max="12288" width="9.140625" style="4"/>
    <col min="12289" max="12289" width="35.7109375" style="4" customWidth="1"/>
    <col min="12290" max="12290" width="22.140625" style="4" customWidth="1"/>
    <col min="12291" max="12291" width="19.7109375" style="4" customWidth="1"/>
    <col min="12292" max="12292" width="35.7109375" style="4" customWidth="1"/>
    <col min="12293" max="12293" width="17.85546875" style="4" customWidth="1"/>
    <col min="12294" max="12294" width="19.7109375" style="4" customWidth="1"/>
    <col min="12295" max="12295" width="9.140625" style="4"/>
    <col min="12296" max="12296" width="13.85546875" style="4" bestFit="1" customWidth="1"/>
    <col min="12297" max="12544" width="9.140625" style="4"/>
    <col min="12545" max="12545" width="35.7109375" style="4" customWidth="1"/>
    <col min="12546" max="12546" width="22.140625" style="4" customWidth="1"/>
    <col min="12547" max="12547" width="19.7109375" style="4" customWidth="1"/>
    <col min="12548" max="12548" width="35.7109375" style="4" customWidth="1"/>
    <col min="12549" max="12549" width="17.85546875" style="4" customWidth="1"/>
    <col min="12550" max="12550" width="19.7109375" style="4" customWidth="1"/>
    <col min="12551" max="12551" width="9.140625" style="4"/>
    <col min="12552" max="12552" width="13.85546875" style="4" bestFit="1" customWidth="1"/>
    <col min="12553" max="12800" width="9.140625" style="4"/>
    <col min="12801" max="12801" width="35.7109375" style="4" customWidth="1"/>
    <col min="12802" max="12802" width="22.140625" style="4" customWidth="1"/>
    <col min="12803" max="12803" width="19.7109375" style="4" customWidth="1"/>
    <col min="12804" max="12804" width="35.7109375" style="4" customWidth="1"/>
    <col min="12805" max="12805" width="17.85546875" style="4" customWidth="1"/>
    <col min="12806" max="12806" width="19.7109375" style="4" customWidth="1"/>
    <col min="12807" max="12807" width="9.140625" style="4"/>
    <col min="12808" max="12808" width="13.85546875" style="4" bestFit="1" customWidth="1"/>
    <col min="12809" max="13056" width="9.140625" style="4"/>
    <col min="13057" max="13057" width="35.7109375" style="4" customWidth="1"/>
    <col min="13058" max="13058" width="22.140625" style="4" customWidth="1"/>
    <col min="13059" max="13059" width="19.7109375" style="4" customWidth="1"/>
    <col min="13060" max="13060" width="35.7109375" style="4" customWidth="1"/>
    <col min="13061" max="13061" width="17.85546875" style="4" customWidth="1"/>
    <col min="13062" max="13062" width="19.7109375" style="4" customWidth="1"/>
    <col min="13063" max="13063" width="9.140625" style="4"/>
    <col min="13064" max="13064" width="13.85546875" style="4" bestFit="1" customWidth="1"/>
    <col min="13065" max="13312" width="9.140625" style="4"/>
    <col min="13313" max="13313" width="35.7109375" style="4" customWidth="1"/>
    <col min="13314" max="13314" width="22.140625" style="4" customWidth="1"/>
    <col min="13315" max="13315" width="19.7109375" style="4" customWidth="1"/>
    <col min="13316" max="13316" width="35.7109375" style="4" customWidth="1"/>
    <col min="13317" max="13317" width="17.85546875" style="4" customWidth="1"/>
    <col min="13318" max="13318" width="19.7109375" style="4" customWidth="1"/>
    <col min="13319" max="13319" width="9.140625" style="4"/>
    <col min="13320" max="13320" width="13.85546875" style="4" bestFit="1" customWidth="1"/>
    <col min="13321" max="13568" width="9.140625" style="4"/>
    <col min="13569" max="13569" width="35.7109375" style="4" customWidth="1"/>
    <col min="13570" max="13570" width="22.140625" style="4" customWidth="1"/>
    <col min="13571" max="13571" width="19.7109375" style="4" customWidth="1"/>
    <col min="13572" max="13572" width="35.7109375" style="4" customWidth="1"/>
    <col min="13573" max="13573" width="17.85546875" style="4" customWidth="1"/>
    <col min="13574" max="13574" width="19.7109375" style="4" customWidth="1"/>
    <col min="13575" max="13575" width="9.140625" style="4"/>
    <col min="13576" max="13576" width="13.85546875" style="4" bestFit="1" customWidth="1"/>
    <col min="13577" max="13824" width="9.140625" style="4"/>
    <col min="13825" max="13825" width="35.7109375" style="4" customWidth="1"/>
    <col min="13826" max="13826" width="22.140625" style="4" customWidth="1"/>
    <col min="13827" max="13827" width="19.7109375" style="4" customWidth="1"/>
    <col min="13828" max="13828" width="35.7109375" style="4" customWidth="1"/>
    <col min="13829" max="13829" width="17.85546875" style="4" customWidth="1"/>
    <col min="13830" max="13830" width="19.7109375" style="4" customWidth="1"/>
    <col min="13831" max="13831" width="9.140625" style="4"/>
    <col min="13832" max="13832" width="13.85546875" style="4" bestFit="1" customWidth="1"/>
    <col min="13833" max="14080" width="9.140625" style="4"/>
    <col min="14081" max="14081" width="35.7109375" style="4" customWidth="1"/>
    <col min="14082" max="14082" width="22.140625" style="4" customWidth="1"/>
    <col min="14083" max="14083" width="19.7109375" style="4" customWidth="1"/>
    <col min="14084" max="14084" width="35.7109375" style="4" customWidth="1"/>
    <col min="14085" max="14085" width="17.85546875" style="4" customWidth="1"/>
    <col min="14086" max="14086" width="19.7109375" style="4" customWidth="1"/>
    <col min="14087" max="14087" width="9.140625" style="4"/>
    <col min="14088" max="14088" width="13.85546875" style="4" bestFit="1" customWidth="1"/>
    <col min="14089" max="14336" width="9.140625" style="4"/>
    <col min="14337" max="14337" width="35.7109375" style="4" customWidth="1"/>
    <col min="14338" max="14338" width="22.140625" style="4" customWidth="1"/>
    <col min="14339" max="14339" width="19.7109375" style="4" customWidth="1"/>
    <col min="14340" max="14340" width="35.7109375" style="4" customWidth="1"/>
    <col min="14341" max="14341" width="17.85546875" style="4" customWidth="1"/>
    <col min="14342" max="14342" width="19.7109375" style="4" customWidth="1"/>
    <col min="14343" max="14343" width="9.140625" style="4"/>
    <col min="14344" max="14344" width="13.85546875" style="4" bestFit="1" customWidth="1"/>
    <col min="14345" max="14592" width="9.140625" style="4"/>
    <col min="14593" max="14593" width="35.7109375" style="4" customWidth="1"/>
    <col min="14594" max="14594" width="22.140625" style="4" customWidth="1"/>
    <col min="14595" max="14595" width="19.7109375" style="4" customWidth="1"/>
    <col min="14596" max="14596" width="35.7109375" style="4" customWidth="1"/>
    <col min="14597" max="14597" width="17.85546875" style="4" customWidth="1"/>
    <col min="14598" max="14598" width="19.7109375" style="4" customWidth="1"/>
    <col min="14599" max="14599" width="9.140625" style="4"/>
    <col min="14600" max="14600" width="13.85546875" style="4" bestFit="1" customWidth="1"/>
    <col min="14601" max="14848" width="9.140625" style="4"/>
    <col min="14849" max="14849" width="35.7109375" style="4" customWidth="1"/>
    <col min="14850" max="14850" width="22.140625" style="4" customWidth="1"/>
    <col min="14851" max="14851" width="19.7109375" style="4" customWidth="1"/>
    <col min="14852" max="14852" width="35.7109375" style="4" customWidth="1"/>
    <col min="14853" max="14853" width="17.85546875" style="4" customWidth="1"/>
    <col min="14854" max="14854" width="19.7109375" style="4" customWidth="1"/>
    <col min="14855" max="14855" width="9.140625" style="4"/>
    <col min="14856" max="14856" width="13.85546875" style="4" bestFit="1" customWidth="1"/>
    <col min="14857" max="15104" width="9.140625" style="4"/>
    <col min="15105" max="15105" width="35.7109375" style="4" customWidth="1"/>
    <col min="15106" max="15106" width="22.140625" style="4" customWidth="1"/>
    <col min="15107" max="15107" width="19.7109375" style="4" customWidth="1"/>
    <col min="15108" max="15108" width="35.7109375" style="4" customWidth="1"/>
    <col min="15109" max="15109" width="17.85546875" style="4" customWidth="1"/>
    <col min="15110" max="15110" width="19.7109375" style="4" customWidth="1"/>
    <col min="15111" max="15111" width="9.140625" style="4"/>
    <col min="15112" max="15112" width="13.85546875" style="4" bestFit="1" customWidth="1"/>
    <col min="15113" max="15360" width="9.140625" style="4"/>
    <col min="15361" max="15361" width="35.7109375" style="4" customWidth="1"/>
    <col min="15362" max="15362" width="22.140625" style="4" customWidth="1"/>
    <col min="15363" max="15363" width="19.7109375" style="4" customWidth="1"/>
    <col min="15364" max="15364" width="35.7109375" style="4" customWidth="1"/>
    <col min="15365" max="15365" width="17.85546875" style="4" customWidth="1"/>
    <col min="15366" max="15366" width="19.7109375" style="4" customWidth="1"/>
    <col min="15367" max="15367" width="9.140625" style="4"/>
    <col min="15368" max="15368" width="13.85546875" style="4" bestFit="1" customWidth="1"/>
    <col min="15369" max="15616" width="9.140625" style="4"/>
    <col min="15617" max="15617" width="35.7109375" style="4" customWidth="1"/>
    <col min="15618" max="15618" width="22.140625" style="4" customWidth="1"/>
    <col min="15619" max="15619" width="19.7109375" style="4" customWidth="1"/>
    <col min="15620" max="15620" width="35.7109375" style="4" customWidth="1"/>
    <col min="15621" max="15621" width="17.85546875" style="4" customWidth="1"/>
    <col min="15622" max="15622" width="19.7109375" style="4" customWidth="1"/>
    <col min="15623" max="15623" width="9.140625" style="4"/>
    <col min="15624" max="15624" width="13.85546875" style="4" bestFit="1" customWidth="1"/>
    <col min="15625" max="15872" width="9.140625" style="4"/>
    <col min="15873" max="15873" width="35.7109375" style="4" customWidth="1"/>
    <col min="15874" max="15874" width="22.140625" style="4" customWidth="1"/>
    <col min="15875" max="15875" width="19.7109375" style="4" customWidth="1"/>
    <col min="15876" max="15876" width="35.7109375" style="4" customWidth="1"/>
    <col min="15877" max="15877" width="17.85546875" style="4" customWidth="1"/>
    <col min="15878" max="15878" width="19.7109375" style="4" customWidth="1"/>
    <col min="15879" max="15879" width="9.140625" style="4"/>
    <col min="15880" max="15880" width="13.85546875" style="4" bestFit="1" customWidth="1"/>
    <col min="15881" max="16128" width="9.140625" style="4"/>
    <col min="16129" max="16129" width="35.7109375" style="4" customWidth="1"/>
    <col min="16130" max="16130" width="22.140625" style="4" customWidth="1"/>
    <col min="16131" max="16131" width="19.7109375" style="4" customWidth="1"/>
    <col min="16132" max="16132" width="35.7109375" style="4" customWidth="1"/>
    <col min="16133" max="16133" width="17.85546875" style="4" customWidth="1"/>
    <col min="16134" max="16134" width="19.7109375" style="4" customWidth="1"/>
    <col min="16135" max="16135" width="9.140625" style="4"/>
    <col min="16136" max="16136" width="13.85546875" style="4" bestFit="1" customWidth="1"/>
    <col min="16137" max="16384" width="9.140625" style="4"/>
  </cols>
  <sheetData>
    <row r="1" spans="1:10" ht="13.5" thickBot="1" x14ac:dyDescent="0.25">
      <c r="A1" s="3"/>
    </row>
    <row r="2" spans="1:10" ht="15" x14ac:dyDescent="0.25">
      <c r="A2" s="117" t="s">
        <v>9</v>
      </c>
      <c r="B2" s="118"/>
      <c r="C2" s="701" t="s">
        <v>10</v>
      </c>
      <c r="D2" s="701"/>
      <c r="E2" s="119" t="s">
        <v>11</v>
      </c>
      <c r="F2" s="120"/>
    </row>
    <row r="3" spans="1:10" ht="15" x14ac:dyDescent="0.25">
      <c r="A3" s="121" t="s">
        <v>12</v>
      </c>
      <c r="B3" s="122"/>
      <c r="C3" s="702" t="s">
        <v>13</v>
      </c>
      <c r="D3" s="702"/>
      <c r="E3" s="55" t="s">
        <v>14</v>
      </c>
      <c r="F3" s="123"/>
    </row>
    <row r="4" spans="1:10" ht="15" x14ac:dyDescent="0.25">
      <c r="A4" s="124" t="s">
        <v>15</v>
      </c>
      <c r="B4" s="125"/>
      <c r="C4" s="703" t="s">
        <v>198</v>
      </c>
      <c r="D4" s="703"/>
      <c r="E4" s="55" t="s">
        <v>196</v>
      </c>
      <c r="F4" s="123"/>
    </row>
    <row r="5" spans="1:10" ht="15" x14ac:dyDescent="0.25">
      <c r="A5" s="124" t="s">
        <v>17</v>
      </c>
      <c r="B5" s="125"/>
      <c r="C5" s="703"/>
      <c r="D5" s="703"/>
      <c r="E5" s="55" t="s">
        <v>195</v>
      </c>
      <c r="F5" s="123"/>
    </row>
    <row r="6" spans="1:10" ht="15" x14ac:dyDescent="0.25">
      <c r="A6" s="124" t="s">
        <v>18</v>
      </c>
      <c r="B6" s="125"/>
      <c r="C6" s="704" t="s">
        <v>19</v>
      </c>
      <c r="D6" s="704"/>
      <c r="E6" s="126"/>
      <c r="F6" s="127"/>
    </row>
    <row r="7" spans="1:10" ht="15" x14ac:dyDescent="0.25">
      <c r="A7" s="128" t="s">
        <v>20</v>
      </c>
      <c r="B7" s="129"/>
      <c r="C7" s="702"/>
      <c r="D7" s="702"/>
      <c r="E7" s="130" t="s">
        <v>22</v>
      </c>
      <c r="F7" s="131"/>
    </row>
    <row r="8" spans="1:10" ht="15" x14ac:dyDescent="0.25">
      <c r="A8" s="121" t="s">
        <v>23</v>
      </c>
      <c r="B8" s="122"/>
      <c r="C8" s="705" t="s">
        <v>21</v>
      </c>
      <c r="D8" s="706"/>
      <c r="E8" s="130"/>
      <c r="F8" s="131"/>
    </row>
    <row r="9" spans="1:10" ht="27.75" customHeight="1" thickBot="1" x14ac:dyDescent="0.3">
      <c r="A9" s="133" t="s">
        <v>24</v>
      </c>
      <c r="B9" s="134"/>
      <c r="C9" s="697" t="s">
        <v>621</v>
      </c>
      <c r="D9" s="697"/>
      <c r="E9" s="135"/>
      <c r="F9" s="136"/>
    </row>
    <row r="10" spans="1:10" ht="13.5" customHeight="1" thickBot="1" x14ac:dyDescent="0.3">
      <c r="A10" s="121"/>
      <c r="B10" s="137"/>
      <c r="C10" s="132"/>
      <c r="D10" s="132"/>
      <c r="E10" s="132"/>
      <c r="F10" s="131"/>
      <c r="J10" s="245"/>
    </row>
    <row r="11" spans="1:10" s="6" customFormat="1" ht="30.75" thickBot="1" x14ac:dyDescent="0.25">
      <c r="A11" s="138" t="s">
        <v>25</v>
      </c>
      <c r="B11" s="139" t="s">
        <v>1</v>
      </c>
      <c r="C11" s="140" t="s">
        <v>26</v>
      </c>
      <c r="D11" s="141" t="s">
        <v>27</v>
      </c>
      <c r="E11" s="140" t="s">
        <v>1</v>
      </c>
      <c r="F11" s="142" t="s">
        <v>28</v>
      </c>
    </row>
    <row r="12" spans="1:10" s="7" customFormat="1" ht="18.75" customHeight="1" x14ac:dyDescent="0.2">
      <c r="A12" s="143" t="s">
        <v>29</v>
      </c>
      <c r="B12" s="144">
        <f>B13+B14+B24+B25+B29+B30</f>
        <v>2211539270.0799999</v>
      </c>
      <c r="C12" s="144">
        <f>C13+C14+C24+C25+C29+C30</f>
        <v>2365483981.8500004</v>
      </c>
      <c r="D12" s="145" t="s">
        <v>30</v>
      </c>
      <c r="E12" s="146">
        <f>E13+E14+E17+E18</f>
        <v>1965701696.25</v>
      </c>
      <c r="F12" s="146">
        <f>F13+F14+F17+F18</f>
        <v>2197956821.54</v>
      </c>
    </row>
    <row r="13" spans="1:10" s="7" customFormat="1" ht="18" customHeight="1" x14ac:dyDescent="0.2">
      <c r="A13" s="147" t="s">
        <v>31</v>
      </c>
      <c r="B13" s="148">
        <v>6817.89</v>
      </c>
      <c r="C13" s="148">
        <v>120916.38</v>
      </c>
      <c r="D13" s="149" t="s">
        <v>32</v>
      </c>
      <c r="E13" s="150">
        <v>2044144829.3900001</v>
      </c>
      <c r="F13" s="150">
        <v>2106056815.3</v>
      </c>
      <c r="G13" s="8"/>
    </row>
    <row r="14" spans="1:10" s="7" customFormat="1" ht="16.5" customHeight="1" x14ac:dyDescent="0.2">
      <c r="A14" s="151" t="s">
        <v>33</v>
      </c>
      <c r="B14" s="148">
        <f>B15+B22+B23</f>
        <v>2201405229.75</v>
      </c>
      <c r="C14" s="148">
        <f>C15+C22+C23</f>
        <v>2355900433.3800001</v>
      </c>
      <c r="D14" s="152" t="s">
        <v>34</v>
      </c>
      <c r="E14" s="150">
        <f>SUM(E15:E16)</f>
        <v>-78443133.140000001</v>
      </c>
      <c r="F14" s="150">
        <f>SUM(F15:F16)</f>
        <v>91900006.239999995</v>
      </c>
      <c r="G14" s="8"/>
    </row>
    <row r="15" spans="1:10" s="7" customFormat="1" ht="18" customHeight="1" x14ac:dyDescent="0.2">
      <c r="A15" s="143" t="s">
        <v>35</v>
      </c>
      <c r="B15" s="148">
        <f>B16+B18+B19+B20+B21</f>
        <v>2027718738.5899999</v>
      </c>
      <c r="C15" s="148">
        <f>C16+C18+C19+C20+C21</f>
        <v>2164933633.3000002</v>
      </c>
      <c r="D15" s="153" t="s">
        <v>36</v>
      </c>
      <c r="E15" s="154">
        <v>0</v>
      </c>
      <c r="F15" s="154">
        <v>91900006.239999995</v>
      </c>
      <c r="G15" s="8"/>
    </row>
    <row r="16" spans="1:10" s="7" customFormat="1" ht="16.5" customHeight="1" x14ac:dyDescent="0.2">
      <c r="A16" s="155" t="s">
        <v>37</v>
      </c>
      <c r="B16" s="156">
        <v>1935804237.29</v>
      </c>
      <c r="C16" s="156">
        <v>2054537684.6500001</v>
      </c>
      <c r="D16" s="157" t="s">
        <v>38</v>
      </c>
      <c r="E16" s="154">
        <v>-78443133.140000001</v>
      </c>
      <c r="F16" s="154">
        <v>0</v>
      </c>
      <c r="G16" s="8"/>
    </row>
    <row r="17" spans="1:7" s="7" customFormat="1" ht="57" customHeight="1" x14ac:dyDescent="0.2">
      <c r="A17" s="158" t="s">
        <v>39</v>
      </c>
      <c r="B17" s="156">
        <v>28075231.350000001</v>
      </c>
      <c r="C17" s="156">
        <v>27420656.34</v>
      </c>
      <c r="D17" s="149" t="s">
        <v>194</v>
      </c>
      <c r="E17" s="150">
        <v>0</v>
      </c>
      <c r="F17" s="150">
        <v>0</v>
      </c>
      <c r="G17" s="8"/>
    </row>
    <row r="18" spans="1:7" s="7" customFormat="1" ht="30" x14ac:dyDescent="0.2">
      <c r="A18" s="158" t="s">
        <v>40</v>
      </c>
      <c r="B18" s="156">
        <v>90182194.680000007</v>
      </c>
      <c r="C18" s="156">
        <v>107611966.87</v>
      </c>
      <c r="D18" s="149" t="s">
        <v>41</v>
      </c>
      <c r="E18" s="150">
        <v>0</v>
      </c>
      <c r="F18" s="150">
        <v>0</v>
      </c>
      <c r="G18" s="8"/>
    </row>
    <row r="19" spans="1:7" s="7" customFormat="1" ht="18" customHeight="1" x14ac:dyDescent="0.2">
      <c r="A19" s="158" t="s">
        <v>42</v>
      </c>
      <c r="B19" s="156">
        <v>1316062.77</v>
      </c>
      <c r="C19" s="156">
        <v>2174490.86</v>
      </c>
      <c r="D19" s="149" t="s">
        <v>43</v>
      </c>
      <c r="E19" s="150">
        <v>0</v>
      </c>
      <c r="F19" s="150">
        <v>0</v>
      </c>
      <c r="G19" s="8"/>
    </row>
    <row r="20" spans="1:7" s="7" customFormat="1" ht="17.25" customHeight="1" x14ac:dyDescent="0.2">
      <c r="A20" s="158" t="s">
        <v>44</v>
      </c>
      <c r="B20" s="156">
        <v>143450</v>
      </c>
      <c r="C20" s="156">
        <v>206714.36</v>
      </c>
      <c r="D20" s="149" t="s">
        <v>45</v>
      </c>
      <c r="E20" s="150">
        <v>0</v>
      </c>
      <c r="F20" s="150">
        <v>0</v>
      </c>
      <c r="G20" s="8"/>
    </row>
    <row r="21" spans="1:7" s="7" customFormat="1" ht="28.5" customHeight="1" x14ac:dyDescent="0.2">
      <c r="A21" s="155" t="s">
        <v>46</v>
      </c>
      <c r="B21" s="156">
        <v>272793.84999999998</v>
      </c>
      <c r="C21" s="156">
        <v>402776.56</v>
      </c>
      <c r="D21" s="149" t="s">
        <v>47</v>
      </c>
      <c r="E21" s="150">
        <f>E22+E23+E34+E35</f>
        <v>302482310.63999999</v>
      </c>
      <c r="F21" s="150">
        <f>F22+F23+F34+F35</f>
        <v>217187893.59</v>
      </c>
    </row>
    <row r="22" spans="1:7" s="7" customFormat="1" ht="30" x14ac:dyDescent="0.2">
      <c r="A22" s="147" t="s">
        <v>48</v>
      </c>
      <c r="B22" s="148">
        <v>173686491.16</v>
      </c>
      <c r="C22" s="148">
        <v>190966800.08000001</v>
      </c>
      <c r="D22" s="149" t="s">
        <v>49</v>
      </c>
      <c r="E22" s="150">
        <v>477922.24</v>
      </c>
      <c r="F22" s="150">
        <v>346135.24</v>
      </c>
    </row>
    <row r="23" spans="1:7" s="7" customFormat="1" ht="30" x14ac:dyDescent="0.2">
      <c r="A23" s="147" t="s">
        <v>50</v>
      </c>
      <c r="B23" s="148">
        <v>0</v>
      </c>
      <c r="C23" s="148">
        <v>0</v>
      </c>
      <c r="D23" s="149" t="s">
        <v>51</v>
      </c>
      <c r="E23" s="150">
        <f>SUM(E24:E31)</f>
        <v>54882846.18</v>
      </c>
      <c r="F23" s="150">
        <f>SUM(F24:F31)</f>
        <v>49591577.950000003</v>
      </c>
    </row>
    <row r="24" spans="1:7" s="7" customFormat="1" ht="24.75" customHeight="1" x14ac:dyDescent="0.2">
      <c r="A24" s="147" t="s">
        <v>52</v>
      </c>
      <c r="B24" s="148">
        <v>10127222.439999999</v>
      </c>
      <c r="C24" s="148">
        <v>9462632.0899999999</v>
      </c>
      <c r="D24" s="159" t="s">
        <v>53</v>
      </c>
      <c r="E24" s="154">
        <v>1733073.9199999999</v>
      </c>
      <c r="F24" s="154">
        <v>1818582.83</v>
      </c>
    </row>
    <row r="25" spans="1:7" s="7" customFormat="1" ht="30" x14ac:dyDescent="0.2">
      <c r="A25" s="147" t="s">
        <v>54</v>
      </c>
      <c r="B25" s="148">
        <v>0</v>
      </c>
      <c r="C25" s="148">
        <v>0</v>
      </c>
      <c r="D25" s="160" t="s">
        <v>55</v>
      </c>
      <c r="E25" s="154">
        <v>229484.79</v>
      </c>
      <c r="F25" s="154">
        <v>283166.7</v>
      </c>
    </row>
    <row r="26" spans="1:7" s="7" customFormat="1" ht="28.5" customHeight="1" x14ac:dyDescent="0.2">
      <c r="A26" s="158" t="s">
        <v>56</v>
      </c>
      <c r="B26" s="156">
        <v>0</v>
      </c>
      <c r="C26" s="156">
        <v>0</v>
      </c>
      <c r="D26" s="161" t="s">
        <v>57</v>
      </c>
      <c r="E26" s="154">
        <v>1509433.39</v>
      </c>
      <c r="F26" s="154">
        <v>1659142.32</v>
      </c>
    </row>
    <row r="27" spans="1:7" s="7" customFormat="1" ht="25.5" customHeight="1" x14ac:dyDescent="0.2">
      <c r="A27" s="158" t="s">
        <v>58</v>
      </c>
      <c r="B27" s="156">
        <v>0</v>
      </c>
      <c r="C27" s="156">
        <v>0</v>
      </c>
      <c r="D27" s="162" t="s">
        <v>59</v>
      </c>
      <c r="E27" s="154">
        <v>2656846.9700000002</v>
      </c>
      <c r="F27" s="154">
        <v>2941481.6</v>
      </c>
    </row>
    <row r="28" spans="1:7" s="7" customFormat="1" ht="30" x14ac:dyDescent="0.2">
      <c r="A28" s="158" t="s">
        <v>60</v>
      </c>
      <c r="B28" s="156">
        <v>0</v>
      </c>
      <c r="C28" s="156">
        <v>0</v>
      </c>
      <c r="D28" s="163" t="s">
        <v>61</v>
      </c>
      <c r="E28" s="154">
        <v>34496229.009999998</v>
      </c>
      <c r="F28" s="154">
        <v>32545111.210000001</v>
      </c>
    </row>
    <row r="29" spans="1:7" s="7" customFormat="1" ht="38.25" customHeight="1" x14ac:dyDescent="0.2">
      <c r="A29" s="147" t="s">
        <v>62</v>
      </c>
      <c r="B29" s="148">
        <v>0</v>
      </c>
      <c r="C29" s="148">
        <v>0</v>
      </c>
      <c r="D29" s="163" t="s">
        <v>63</v>
      </c>
      <c r="E29" s="154">
        <v>14152338.220000001</v>
      </c>
      <c r="F29" s="154">
        <v>10308681.810000001</v>
      </c>
    </row>
    <row r="30" spans="1:7" s="7" customFormat="1" ht="45" x14ac:dyDescent="0.2">
      <c r="A30" s="151" t="s">
        <v>64</v>
      </c>
      <c r="B30" s="148">
        <v>0</v>
      </c>
      <c r="C30" s="148">
        <v>0</v>
      </c>
      <c r="D30" s="164" t="s">
        <v>65</v>
      </c>
      <c r="E30" s="154">
        <v>105439.88</v>
      </c>
      <c r="F30" s="154">
        <v>35411.480000000003</v>
      </c>
    </row>
    <row r="31" spans="1:7" s="7" customFormat="1" ht="21" customHeight="1" x14ac:dyDescent="0.2">
      <c r="A31" s="165" t="s">
        <v>66</v>
      </c>
      <c r="B31" s="148">
        <f>B32+B37+B43+B51</f>
        <v>56644736.810000002</v>
      </c>
      <c r="C31" s="148">
        <f>C32+C37+C43+C51</f>
        <v>49660733.279999994</v>
      </c>
      <c r="D31" s="162" t="s">
        <v>67</v>
      </c>
      <c r="E31" s="154">
        <v>0</v>
      </c>
      <c r="F31" s="154">
        <v>0</v>
      </c>
    </row>
    <row r="32" spans="1:7" s="7" customFormat="1" ht="27.75" customHeight="1" x14ac:dyDescent="0.2">
      <c r="A32" s="166" t="s">
        <v>68</v>
      </c>
      <c r="B32" s="148">
        <f>SUM(B33:B36)</f>
        <v>320200.33</v>
      </c>
      <c r="C32" s="148">
        <f>SUM(C33:C36)</f>
        <v>350338.47</v>
      </c>
      <c r="D32" s="167" t="s">
        <v>69</v>
      </c>
      <c r="E32" s="168">
        <v>0</v>
      </c>
      <c r="F32" s="168">
        <v>0</v>
      </c>
    </row>
    <row r="33" spans="1:6" s="7" customFormat="1" ht="30" customHeight="1" x14ac:dyDescent="0.2">
      <c r="A33" s="169" t="s">
        <v>70</v>
      </c>
      <c r="B33" s="156">
        <v>320200.33</v>
      </c>
      <c r="C33" s="156">
        <v>350338.47</v>
      </c>
      <c r="D33" s="167" t="s">
        <v>71</v>
      </c>
      <c r="E33" s="154">
        <v>0</v>
      </c>
      <c r="F33" s="154">
        <v>0</v>
      </c>
    </row>
    <row r="34" spans="1:6" s="7" customFormat="1" ht="18" customHeight="1" x14ac:dyDescent="0.2">
      <c r="A34" s="170" t="s">
        <v>72</v>
      </c>
      <c r="B34" s="156">
        <v>0</v>
      </c>
      <c r="C34" s="156">
        <v>0</v>
      </c>
      <c r="D34" s="171" t="s">
        <v>73</v>
      </c>
      <c r="E34" s="150">
        <v>238758601.90000001</v>
      </c>
      <c r="F34" s="150">
        <v>158753196.77000001</v>
      </c>
    </row>
    <row r="35" spans="1:6" s="7" customFormat="1" ht="29.25" customHeight="1" x14ac:dyDescent="0.2">
      <c r="A35" s="172" t="s">
        <v>74</v>
      </c>
      <c r="B35" s="156">
        <v>0</v>
      </c>
      <c r="C35" s="156">
        <v>0</v>
      </c>
      <c r="D35" s="171" t="s">
        <v>75</v>
      </c>
      <c r="E35" s="150">
        <f>E36+E37</f>
        <v>8362940.3200000003</v>
      </c>
      <c r="F35" s="150">
        <f>F36+F37</f>
        <v>8496983.6300000008</v>
      </c>
    </row>
    <row r="36" spans="1:6" s="7" customFormat="1" ht="32.25" customHeight="1" x14ac:dyDescent="0.2">
      <c r="A36" s="173" t="s">
        <v>76</v>
      </c>
      <c r="B36" s="156">
        <v>0</v>
      </c>
      <c r="C36" s="156">
        <v>0</v>
      </c>
      <c r="D36" s="167" t="s">
        <v>77</v>
      </c>
      <c r="E36" s="174">
        <v>8362940.3200000003</v>
      </c>
      <c r="F36" s="174">
        <v>8496983.6300000008</v>
      </c>
    </row>
    <row r="37" spans="1:6" s="7" customFormat="1" ht="18" customHeight="1" x14ac:dyDescent="0.2">
      <c r="A37" s="175" t="s">
        <v>78</v>
      </c>
      <c r="B37" s="148">
        <f>SUM(B38:B42)</f>
        <v>42032117.890000001</v>
      </c>
      <c r="C37" s="148">
        <f>SUM(C38:C42)</f>
        <v>38944678.409999996</v>
      </c>
      <c r="D37" s="167" t="s">
        <v>79</v>
      </c>
      <c r="E37" s="154">
        <v>0</v>
      </c>
      <c r="F37" s="154">
        <v>0</v>
      </c>
    </row>
    <row r="38" spans="1:6" s="7" customFormat="1" ht="18.75" customHeight="1" x14ac:dyDescent="0.2">
      <c r="A38" s="173" t="s">
        <v>80</v>
      </c>
      <c r="B38" s="156">
        <v>650.73</v>
      </c>
      <c r="C38" s="156">
        <v>2674.2</v>
      </c>
      <c r="D38" s="171"/>
      <c r="E38" s="176"/>
      <c r="F38" s="176"/>
    </row>
    <row r="39" spans="1:6" s="7" customFormat="1" ht="18.75" customHeight="1" x14ac:dyDescent="0.2">
      <c r="A39" s="173" t="s">
        <v>81</v>
      </c>
      <c r="B39" s="156">
        <v>30523.65</v>
      </c>
      <c r="C39" s="156">
        <v>147439.35</v>
      </c>
      <c r="D39" s="177"/>
      <c r="E39" s="178"/>
      <c r="F39" s="178"/>
    </row>
    <row r="40" spans="1:6" s="7" customFormat="1" ht="30" x14ac:dyDescent="0.2">
      <c r="A40" s="173" t="s">
        <v>82</v>
      </c>
      <c r="B40" s="156">
        <v>0</v>
      </c>
      <c r="C40" s="156">
        <v>0</v>
      </c>
      <c r="D40" s="177"/>
      <c r="E40" s="178"/>
      <c r="F40" s="178"/>
    </row>
    <row r="41" spans="1:6" s="7" customFormat="1" ht="19.5" customHeight="1" x14ac:dyDescent="0.2">
      <c r="A41" s="173" t="s">
        <v>83</v>
      </c>
      <c r="B41" s="156">
        <v>42000943.509999998</v>
      </c>
      <c r="C41" s="156">
        <v>38794564.859999999</v>
      </c>
      <c r="D41" s="177"/>
      <c r="E41" s="178"/>
      <c r="F41" s="178"/>
    </row>
    <row r="42" spans="1:6" s="7" customFormat="1" ht="45" x14ac:dyDescent="0.2">
      <c r="A42" s="173" t="s">
        <v>84</v>
      </c>
      <c r="B42" s="156">
        <v>0</v>
      </c>
      <c r="C42" s="156">
        <v>0</v>
      </c>
      <c r="D42" s="177"/>
      <c r="E42" s="178"/>
      <c r="F42" s="178"/>
    </row>
    <row r="43" spans="1:6" s="7" customFormat="1" ht="18" customHeight="1" x14ac:dyDescent="0.2">
      <c r="A43" s="179" t="s">
        <v>85</v>
      </c>
      <c r="B43" s="148">
        <f>SUM(B44:B50)</f>
        <v>14292418.59</v>
      </c>
      <c r="C43" s="148">
        <f>SUM(C44:C50)</f>
        <v>10365716.4</v>
      </c>
      <c r="D43" s="180"/>
      <c r="E43" s="181"/>
      <c r="F43" s="181"/>
    </row>
    <row r="44" spans="1:6" s="7" customFormat="1" ht="25.5" customHeight="1" x14ac:dyDescent="0.2">
      <c r="A44" s="173" t="s">
        <v>86</v>
      </c>
      <c r="B44" s="156">
        <v>0</v>
      </c>
      <c r="C44" s="156">
        <v>0</v>
      </c>
      <c r="D44" s="182"/>
      <c r="E44" s="183"/>
      <c r="F44" s="183"/>
    </row>
    <row r="45" spans="1:6" s="7" customFormat="1" ht="36" customHeight="1" x14ac:dyDescent="0.2">
      <c r="A45" s="173" t="s">
        <v>87</v>
      </c>
      <c r="B45" s="156">
        <v>140080.37</v>
      </c>
      <c r="C45" s="156">
        <v>57034.59</v>
      </c>
      <c r="D45" s="182"/>
      <c r="E45" s="183"/>
      <c r="F45" s="183"/>
    </row>
    <row r="46" spans="1:6" s="7" customFormat="1" ht="30.75" customHeight="1" x14ac:dyDescent="0.2">
      <c r="A46" s="173" t="s">
        <v>88</v>
      </c>
      <c r="B46" s="156">
        <v>0</v>
      </c>
      <c r="C46" s="156">
        <v>0</v>
      </c>
      <c r="D46" s="182"/>
      <c r="E46" s="183"/>
      <c r="F46" s="183"/>
    </row>
    <row r="47" spans="1:6" s="7" customFormat="1" ht="18.75" customHeight="1" x14ac:dyDescent="0.2">
      <c r="A47" s="173" t="s">
        <v>89</v>
      </c>
      <c r="B47" s="99">
        <v>14152338.220000001</v>
      </c>
      <c r="C47" s="99">
        <v>10308681.810000001</v>
      </c>
      <c r="D47" s="182"/>
      <c r="E47" s="183"/>
      <c r="F47" s="183"/>
    </row>
    <row r="48" spans="1:6" s="7" customFormat="1" ht="18.75" customHeight="1" x14ac:dyDescent="0.2">
      <c r="A48" s="173" t="s">
        <v>90</v>
      </c>
      <c r="B48" s="156">
        <v>0</v>
      </c>
      <c r="C48" s="156">
        <v>0</v>
      </c>
      <c r="D48" s="182"/>
      <c r="E48" s="183"/>
      <c r="F48" s="183"/>
    </row>
    <row r="49" spans="1:15" s="9" customFormat="1" ht="18.75" customHeight="1" x14ac:dyDescent="0.2">
      <c r="A49" s="173" t="s">
        <v>91</v>
      </c>
      <c r="B49" s="156">
        <v>0</v>
      </c>
      <c r="C49" s="156">
        <v>0</v>
      </c>
      <c r="D49" s="182"/>
      <c r="E49" s="183"/>
      <c r="F49" s="183"/>
    </row>
    <row r="50" spans="1:15" s="9" customFormat="1" ht="30" x14ac:dyDescent="0.2">
      <c r="A50" s="173" t="s">
        <v>92</v>
      </c>
      <c r="B50" s="156">
        <v>0</v>
      </c>
      <c r="C50" s="156">
        <v>0</v>
      </c>
      <c r="D50" s="167"/>
      <c r="E50" s="184"/>
      <c r="F50" s="184"/>
    </row>
    <row r="51" spans="1:15" s="7" customFormat="1" ht="20.25" customHeight="1" thickBot="1" x14ac:dyDescent="0.25">
      <c r="A51" s="175" t="s">
        <v>93</v>
      </c>
      <c r="B51" s="185">
        <v>0</v>
      </c>
      <c r="C51" s="185">
        <v>0</v>
      </c>
      <c r="D51" s="186"/>
      <c r="E51" s="187"/>
      <c r="F51" s="187"/>
    </row>
    <row r="52" spans="1:15" s="7" customFormat="1" ht="26.25" customHeight="1" thickBot="1" x14ac:dyDescent="0.25">
      <c r="A52" s="188" t="s">
        <v>94</v>
      </c>
      <c r="B52" s="189">
        <f>B31+B12</f>
        <v>2268184006.8899999</v>
      </c>
      <c r="C52" s="189">
        <f>C31+C12</f>
        <v>2415144715.1300006</v>
      </c>
      <c r="D52" s="190" t="s">
        <v>95</v>
      </c>
      <c r="E52" s="191">
        <f>E12+E19+E20+E21</f>
        <v>2268184006.8899999</v>
      </c>
      <c r="F52" s="191">
        <f>F12+F19+F20+F21</f>
        <v>2415144715.1300001</v>
      </c>
      <c r="H52" s="10"/>
    </row>
    <row r="53" spans="1:15" s="12" customFormat="1" ht="28.5" customHeight="1" x14ac:dyDescent="0.2">
      <c r="A53" s="192"/>
      <c r="B53" s="192"/>
      <c r="C53" s="693"/>
      <c r="D53" s="192"/>
      <c r="E53" s="693"/>
      <c r="F53" s="192"/>
      <c r="G53" s="11"/>
      <c r="H53" s="11"/>
      <c r="I53" s="11"/>
      <c r="J53" s="11"/>
      <c r="K53" s="11"/>
      <c r="L53" s="11"/>
      <c r="M53" s="11"/>
      <c r="N53" s="11"/>
      <c r="O53" s="11"/>
    </row>
    <row r="54" spans="1:15" s="12" customFormat="1" ht="52.5" customHeight="1" x14ac:dyDescent="0.2">
      <c r="A54" s="193"/>
      <c r="B54" s="194"/>
      <c r="C54" s="195"/>
      <c r="D54" s="196"/>
      <c r="E54" s="193"/>
      <c r="F54" s="193"/>
      <c r="G54" s="11"/>
      <c r="H54" s="11"/>
      <c r="I54" s="11"/>
      <c r="J54" s="11"/>
      <c r="K54" s="11"/>
      <c r="L54" s="11"/>
      <c r="M54" s="11"/>
      <c r="N54" s="11"/>
      <c r="O54" s="11"/>
    </row>
    <row r="55" spans="1:15" s="16" customFormat="1" ht="15" customHeight="1" x14ac:dyDescent="0.2">
      <c r="A55" s="197" t="s">
        <v>96</v>
      </c>
      <c r="B55" s="198"/>
      <c r="C55" s="199" t="s">
        <v>8</v>
      </c>
      <c r="D55" s="192"/>
      <c r="E55" s="698" t="s">
        <v>97</v>
      </c>
      <c r="F55" s="699"/>
      <c r="G55" s="15"/>
      <c r="H55" s="15"/>
      <c r="I55" s="15"/>
      <c r="J55" s="15"/>
      <c r="K55" s="15"/>
      <c r="L55" s="15"/>
      <c r="M55" s="15"/>
      <c r="N55" s="15"/>
      <c r="O55" s="15"/>
    </row>
    <row r="56" spans="1:15" s="16" customFormat="1" ht="15.75" customHeight="1" x14ac:dyDescent="0.2">
      <c r="A56" s="192"/>
      <c r="B56" s="192"/>
      <c r="C56" s="192"/>
      <c r="D56" s="192"/>
      <c r="E56" s="192"/>
      <c r="F56" s="192"/>
      <c r="G56" s="15"/>
      <c r="H56" s="15"/>
      <c r="I56" s="15"/>
      <c r="J56" s="15"/>
      <c r="K56" s="15"/>
      <c r="L56" s="15"/>
      <c r="M56" s="15"/>
      <c r="N56" s="15"/>
      <c r="O56" s="15"/>
    </row>
    <row r="57" spans="1:15" s="16" customFormat="1" ht="16.5" customHeight="1" x14ac:dyDescent="0.2">
      <c r="A57" s="14"/>
      <c r="B57" s="14"/>
      <c r="C57" s="14"/>
      <c r="D57" s="14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</row>
    <row r="58" spans="1:15" s="16" customFormat="1" ht="16.5" customHeight="1" x14ac:dyDescent="0.2">
      <c r="A58" s="14"/>
      <c r="B58" s="14"/>
      <c r="C58" s="14"/>
      <c r="D58" s="14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</row>
    <row r="59" spans="1:15" s="16" customFormat="1" ht="25.5" customHeight="1" x14ac:dyDescent="0.2">
      <c r="A59" s="14"/>
      <c r="B59" s="14"/>
      <c r="C59" s="14"/>
      <c r="D59" s="14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</row>
    <row r="60" spans="1:15" s="16" customFormat="1" x14ac:dyDescent="0.2">
      <c r="A60" s="14"/>
      <c r="B60" s="14"/>
      <c r="C60" s="14"/>
      <c r="D60" s="14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</row>
    <row r="61" spans="1:15" s="16" customFormat="1" x14ac:dyDescent="0.2">
      <c r="A61" s="14"/>
      <c r="B61" s="14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</row>
    <row r="62" spans="1:15" s="16" customFormat="1" x14ac:dyDescent="0.2">
      <c r="A62" s="14"/>
      <c r="B62" s="14"/>
      <c r="C62" s="14"/>
      <c r="D62" s="14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</row>
    <row r="63" spans="1:15" s="16" customFormat="1" x14ac:dyDescent="0.2">
      <c r="A63" s="14"/>
      <c r="B63" s="14"/>
      <c r="C63" s="14"/>
      <c r="D63" s="14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</row>
    <row r="64" spans="1:15" s="16" customFormat="1" x14ac:dyDescent="0.2">
      <c r="A64" s="17"/>
      <c r="B64" s="13"/>
      <c r="C64" s="18"/>
      <c r="D64" s="19"/>
      <c r="E64" s="700"/>
      <c r="F64" s="700"/>
      <c r="G64" s="15"/>
      <c r="H64" s="15"/>
      <c r="I64" s="15"/>
      <c r="J64" s="15"/>
      <c r="K64" s="15"/>
      <c r="L64" s="15"/>
      <c r="M64" s="15"/>
      <c r="N64" s="15"/>
      <c r="O64" s="15"/>
    </row>
    <row r="65" spans="1:15" s="16" customFormat="1" x14ac:dyDescent="0.2">
      <c r="A65" s="15"/>
      <c r="B65" s="15"/>
      <c r="C65" s="20"/>
      <c r="D65" s="20"/>
      <c r="E65" s="20"/>
      <c r="F65" s="20"/>
      <c r="G65" s="15"/>
      <c r="H65" s="15"/>
      <c r="I65" s="15"/>
      <c r="J65" s="15"/>
      <c r="K65" s="15"/>
      <c r="L65" s="15"/>
      <c r="M65" s="15"/>
      <c r="N65" s="15"/>
      <c r="O65" s="15"/>
    </row>
    <row r="66" spans="1:15" s="16" customFormat="1" x14ac:dyDescent="0.2">
      <c r="A66" s="19"/>
      <c r="B66" s="19"/>
      <c r="C66" s="19"/>
      <c r="D66" s="19"/>
      <c r="E66" s="19"/>
      <c r="F66" s="19"/>
      <c r="G66" s="15"/>
      <c r="H66" s="15"/>
      <c r="I66" s="15"/>
      <c r="J66" s="15"/>
      <c r="K66" s="15"/>
      <c r="L66" s="15"/>
      <c r="M66" s="15"/>
      <c r="N66" s="15"/>
      <c r="O66" s="15"/>
    </row>
    <row r="67" spans="1:15" s="16" customFormat="1" x14ac:dyDescent="0.2">
      <c r="A67" s="19"/>
      <c r="B67" s="19"/>
      <c r="C67" s="19"/>
      <c r="D67" s="19"/>
      <c r="E67" s="19"/>
      <c r="F67" s="19"/>
      <c r="G67" s="15"/>
      <c r="H67" s="15"/>
      <c r="I67" s="15"/>
      <c r="J67" s="15"/>
      <c r="K67" s="15"/>
      <c r="L67" s="15"/>
      <c r="M67" s="15"/>
      <c r="N67" s="15"/>
      <c r="O67" s="15"/>
    </row>
    <row r="68" spans="1:15" s="16" customFormat="1" x14ac:dyDescent="0.2">
      <c r="A68" s="19"/>
      <c r="B68" s="19"/>
      <c r="C68" s="19"/>
      <c r="D68" s="19"/>
      <c r="E68" s="19"/>
      <c r="F68" s="19"/>
      <c r="G68" s="15"/>
      <c r="H68" s="15"/>
      <c r="I68" s="15"/>
      <c r="J68" s="15"/>
      <c r="K68" s="15"/>
      <c r="L68" s="15"/>
      <c r="M68" s="15"/>
      <c r="N68" s="15"/>
      <c r="O68" s="15"/>
    </row>
    <row r="69" spans="1:15" s="16" customFormat="1" x14ac:dyDescent="0.2">
      <c r="A69" s="14"/>
      <c r="B69" s="14"/>
      <c r="C69" s="14"/>
      <c r="D69" s="14"/>
      <c r="E69" s="14"/>
      <c r="F69" s="14"/>
    </row>
    <row r="70" spans="1:15" s="16" customFormat="1" x14ac:dyDescent="0.2">
      <c r="A70" s="14"/>
      <c r="B70" s="14"/>
      <c r="C70" s="14"/>
      <c r="D70" s="14"/>
      <c r="E70" s="14"/>
      <c r="F70" s="14"/>
    </row>
    <row r="71" spans="1:15" s="16" customFormat="1" x14ac:dyDescent="0.2">
      <c r="A71" s="14"/>
      <c r="B71" s="14"/>
      <c r="C71" s="14"/>
      <c r="D71" s="14"/>
      <c r="E71" s="14"/>
      <c r="F71" s="14"/>
    </row>
    <row r="72" spans="1:15" s="16" customFormat="1" x14ac:dyDescent="0.2">
      <c r="A72" s="14"/>
      <c r="B72" s="14"/>
      <c r="C72" s="14"/>
      <c r="D72" s="14"/>
      <c r="E72" s="14"/>
      <c r="F72" s="14"/>
    </row>
    <row r="73" spans="1:15" s="16" customFormat="1" x14ac:dyDescent="0.2">
      <c r="A73" s="14"/>
      <c r="B73" s="14"/>
      <c r="C73" s="14"/>
      <c r="D73" s="14"/>
      <c r="E73" s="14"/>
      <c r="F73" s="14"/>
    </row>
    <row r="74" spans="1:15" s="16" customFormat="1" x14ac:dyDescent="0.2">
      <c r="A74" s="14"/>
      <c r="B74" s="14"/>
      <c r="C74" s="14"/>
      <c r="D74" s="14"/>
      <c r="E74" s="14"/>
      <c r="F74" s="14"/>
      <c r="I74" s="21"/>
    </row>
    <row r="75" spans="1:15" s="16" customFormat="1" x14ac:dyDescent="0.2">
      <c r="A75" s="14"/>
      <c r="B75" s="14"/>
      <c r="C75" s="14"/>
      <c r="D75" s="14"/>
      <c r="E75" s="14"/>
      <c r="F75" s="14"/>
      <c r="I75" s="21"/>
    </row>
    <row r="76" spans="1:15" s="16" customFormat="1" x14ac:dyDescent="0.2">
      <c r="A76" s="14"/>
      <c r="B76" s="14"/>
      <c r="C76" s="14"/>
      <c r="D76" s="14"/>
      <c r="E76" s="14"/>
      <c r="F76" s="14"/>
      <c r="I76" s="21"/>
    </row>
    <row r="77" spans="1:15" s="16" customFormat="1" x14ac:dyDescent="0.2">
      <c r="A77" s="14"/>
      <c r="B77" s="14"/>
      <c r="C77" s="14"/>
      <c r="D77" s="14"/>
      <c r="E77" s="14"/>
      <c r="F77" s="14"/>
      <c r="I77" s="21"/>
    </row>
    <row r="78" spans="1:15" s="16" customFormat="1" x14ac:dyDescent="0.2">
      <c r="A78" s="14"/>
      <c r="B78" s="14"/>
      <c r="C78" s="14"/>
      <c r="D78" s="14"/>
      <c r="E78" s="14"/>
      <c r="F78" s="14"/>
      <c r="I78" s="21"/>
    </row>
    <row r="79" spans="1:15" s="16" customFormat="1" x14ac:dyDescent="0.2">
      <c r="A79" s="14"/>
      <c r="B79" s="14"/>
      <c r="C79" s="14"/>
      <c r="D79" s="14"/>
      <c r="E79" s="14"/>
      <c r="F79" s="14"/>
    </row>
    <row r="80" spans="1:15" s="16" customFormat="1" x14ac:dyDescent="0.2">
      <c r="A80" s="14"/>
      <c r="B80" s="14"/>
      <c r="C80" s="14"/>
      <c r="D80" s="14"/>
      <c r="E80" s="14"/>
      <c r="F80" s="14"/>
    </row>
    <row r="81" spans="1:6" s="16" customFormat="1" x14ac:dyDescent="0.2">
      <c r="A81" s="14"/>
      <c r="B81" s="14"/>
      <c r="C81" s="14"/>
      <c r="D81" s="14"/>
      <c r="E81" s="14"/>
      <c r="F81" s="14"/>
    </row>
    <row r="82" spans="1:6" s="16" customFormat="1" x14ac:dyDescent="0.2">
      <c r="A82" s="14"/>
      <c r="B82" s="14"/>
      <c r="C82" s="14"/>
      <c r="D82" s="14"/>
      <c r="E82" s="14"/>
      <c r="F82" s="14"/>
    </row>
    <row r="83" spans="1:6" s="16" customFormat="1" x14ac:dyDescent="0.2">
      <c r="A83" s="14"/>
      <c r="B83" s="14"/>
      <c r="C83" s="14"/>
      <c r="D83" s="14"/>
      <c r="E83" s="14"/>
      <c r="F83" s="14"/>
    </row>
    <row r="84" spans="1:6" s="16" customFormat="1" x14ac:dyDescent="0.2">
      <c r="A84" s="14"/>
      <c r="B84" s="14"/>
      <c r="C84" s="14"/>
      <c r="D84" s="14"/>
      <c r="E84" s="14"/>
      <c r="F84" s="14"/>
    </row>
    <row r="85" spans="1:6" s="16" customFormat="1" x14ac:dyDescent="0.2">
      <c r="A85" s="14"/>
      <c r="B85" s="14"/>
      <c r="C85" s="14"/>
      <c r="D85" s="14"/>
      <c r="E85" s="14"/>
      <c r="F85" s="14"/>
    </row>
    <row r="86" spans="1:6" s="16" customFormat="1" x14ac:dyDescent="0.2">
      <c r="A86" s="14"/>
      <c r="B86" s="14"/>
      <c r="C86" s="14"/>
      <c r="D86" s="14"/>
      <c r="E86" s="14"/>
      <c r="F86" s="14"/>
    </row>
    <row r="87" spans="1:6" s="16" customFormat="1" x14ac:dyDescent="0.2">
      <c r="A87" s="14"/>
      <c r="B87" s="14"/>
      <c r="C87" s="14"/>
      <c r="D87" s="14"/>
      <c r="E87" s="14"/>
      <c r="F87" s="14"/>
    </row>
    <row r="88" spans="1:6" s="16" customFormat="1" x14ac:dyDescent="0.2">
      <c r="A88" s="14"/>
      <c r="B88" s="14"/>
      <c r="C88" s="14"/>
      <c r="D88" s="14"/>
      <c r="E88" s="14"/>
      <c r="F88" s="14"/>
    </row>
    <row r="89" spans="1:6" s="16" customFormat="1" x14ac:dyDescent="0.2">
      <c r="A89" s="14"/>
      <c r="B89" s="14"/>
      <c r="C89" s="14"/>
      <c r="D89" s="14"/>
      <c r="E89" s="14"/>
      <c r="F89" s="14"/>
    </row>
    <row r="90" spans="1:6" s="16" customFormat="1" x14ac:dyDescent="0.2">
      <c r="A90" s="14"/>
      <c r="B90" s="14"/>
      <c r="C90" s="14"/>
      <c r="D90" s="14"/>
      <c r="E90" s="14"/>
      <c r="F90" s="14"/>
    </row>
    <row r="91" spans="1:6" s="16" customFormat="1" x14ac:dyDescent="0.2">
      <c r="A91" s="14"/>
      <c r="B91" s="14"/>
      <c r="C91" s="14"/>
      <c r="D91" s="14"/>
      <c r="E91" s="14"/>
      <c r="F91" s="14"/>
    </row>
    <row r="92" spans="1:6" s="16" customFormat="1" x14ac:dyDescent="0.2">
      <c r="A92" s="14"/>
      <c r="B92" s="14"/>
      <c r="C92" s="14"/>
      <c r="D92" s="14"/>
      <c r="E92" s="14"/>
      <c r="F92" s="14"/>
    </row>
    <row r="93" spans="1:6" s="16" customFormat="1" x14ac:dyDescent="0.2">
      <c r="A93" s="14"/>
      <c r="B93" s="14"/>
      <c r="C93" s="14"/>
      <c r="D93" s="14"/>
      <c r="E93" s="14"/>
      <c r="F93" s="14"/>
    </row>
    <row r="94" spans="1:6" s="16" customFormat="1" x14ac:dyDescent="0.2">
      <c r="A94" s="14"/>
      <c r="B94" s="14"/>
      <c r="C94" s="14"/>
      <c r="D94" s="14"/>
      <c r="E94" s="14"/>
      <c r="F94" s="14"/>
    </row>
    <row r="95" spans="1:6" s="16" customFormat="1" x14ac:dyDescent="0.2">
      <c r="A95" s="14"/>
      <c r="B95" s="14"/>
      <c r="C95" s="14"/>
      <c r="D95" s="14"/>
      <c r="E95" s="14"/>
      <c r="F95" s="14"/>
    </row>
    <row r="96" spans="1:6" s="16" customFormat="1" x14ac:dyDescent="0.2">
      <c r="A96" s="14"/>
      <c r="B96" s="14"/>
      <c r="C96" s="14"/>
      <c r="D96" s="14"/>
      <c r="E96" s="14"/>
      <c r="F96" s="14"/>
    </row>
    <row r="97" spans="1:6" s="16" customFormat="1" x14ac:dyDescent="0.2">
      <c r="A97" s="14"/>
      <c r="B97" s="14"/>
      <c r="C97" s="14"/>
      <c r="D97" s="14"/>
      <c r="E97" s="14"/>
      <c r="F97" s="14"/>
    </row>
    <row r="98" spans="1:6" s="16" customFormat="1" x14ac:dyDescent="0.2">
      <c r="A98" s="14"/>
      <c r="B98" s="14"/>
      <c r="C98" s="14"/>
      <c r="D98" s="14"/>
      <c r="E98" s="14"/>
      <c r="F98" s="14"/>
    </row>
    <row r="99" spans="1:6" s="16" customFormat="1" x14ac:dyDescent="0.2">
      <c r="A99" s="14"/>
      <c r="B99" s="14"/>
      <c r="C99" s="14"/>
      <c r="D99" s="14"/>
      <c r="E99" s="14"/>
      <c r="F99" s="14"/>
    </row>
    <row r="100" spans="1:6" s="16" customFormat="1" x14ac:dyDescent="0.2">
      <c r="A100" s="14"/>
      <c r="B100" s="14"/>
      <c r="C100" s="14"/>
      <c r="D100" s="14"/>
      <c r="E100" s="14"/>
      <c r="F100" s="14"/>
    </row>
    <row r="101" spans="1:6" s="16" customFormat="1" x14ac:dyDescent="0.2">
      <c r="A101" s="14"/>
      <c r="B101" s="14"/>
      <c r="C101" s="14"/>
      <c r="D101" s="14"/>
      <c r="E101" s="14"/>
      <c r="F101" s="14"/>
    </row>
    <row r="102" spans="1:6" s="16" customFormat="1" x14ac:dyDescent="0.2">
      <c r="A102" s="14"/>
      <c r="B102" s="14"/>
      <c r="C102" s="14"/>
      <c r="D102" s="14"/>
      <c r="E102" s="14"/>
      <c r="F102" s="14"/>
    </row>
    <row r="103" spans="1:6" s="16" customFormat="1" x14ac:dyDescent="0.2">
      <c r="A103" s="14"/>
      <c r="B103" s="14"/>
      <c r="C103" s="14"/>
      <c r="D103" s="14"/>
      <c r="E103" s="14"/>
      <c r="F103" s="14"/>
    </row>
    <row r="104" spans="1:6" s="16" customFormat="1" x14ac:dyDescent="0.2">
      <c r="A104" s="14"/>
      <c r="B104" s="14"/>
      <c r="C104" s="14"/>
      <c r="D104" s="14"/>
      <c r="E104" s="14"/>
      <c r="F104" s="14"/>
    </row>
    <row r="105" spans="1:6" s="16" customFormat="1" x14ac:dyDescent="0.2">
      <c r="A105" s="14"/>
      <c r="B105" s="14"/>
      <c r="C105" s="14"/>
      <c r="D105" s="14"/>
      <c r="E105" s="14"/>
      <c r="F105" s="14"/>
    </row>
    <row r="106" spans="1:6" s="16" customFormat="1" x14ac:dyDescent="0.2">
      <c r="A106" s="14"/>
      <c r="B106" s="14"/>
      <c r="C106" s="14"/>
      <c r="D106" s="14"/>
      <c r="E106" s="14"/>
      <c r="F106" s="14"/>
    </row>
    <row r="107" spans="1:6" s="16" customFormat="1" x14ac:dyDescent="0.2">
      <c r="A107" s="14"/>
      <c r="B107" s="14"/>
      <c r="C107" s="14"/>
      <c r="D107" s="14"/>
      <c r="E107" s="14"/>
      <c r="F107" s="14"/>
    </row>
    <row r="108" spans="1:6" s="16" customFormat="1" x14ac:dyDescent="0.2">
      <c r="A108" s="14"/>
      <c r="B108" s="14"/>
      <c r="C108" s="14"/>
      <c r="D108" s="14"/>
      <c r="E108" s="14"/>
      <c r="F108" s="14"/>
    </row>
    <row r="109" spans="1:6" s="16" customFormat="1" x14ac:dyDescent="0.2">
      <c r="A109" s="14"/>
      <c r="B109" s="14"/>
      <c r="C109" s="14"/>
      <c r="D109" s="14"/>
      <c r="E109" s="14"/>
      <c r="F109" s="14"/>
    </row>
    <row r="110" spans="1:6" s="16" customFormat="1" x14ac:dyDescent="0.2">
      <c r="A110" s="14"/>
      <c r="B110" s="14"/>
      <c r="C110" s="14"/>
      <c r="D110" s="14"/>
      <c r="E110" s="14"/>
      <c r="F110" s="14"/>
    </row>
    <row r="111" spans="1:6" s="16" customFormat="1" x14ac:dyDescent="0.2">
      <c r="A111" s="14"/>
      <c r="B111" s="14"/>
      <c r="C111" s="14"/>
      <c r="D111" s="14"/>
      <c r="E111" s="14"/>
      <c r="F111" s="14"/>
    </row>
    <row r="112" spans="1:6" s="16" customFormat="1" x14ac:dyDescent="0.2">
      <c r="A112" s="14"/>
      <c r="B112" s="14"/>
      <c r="C112" s="14"/>
      <c r="D112" s="14"/>
      <c r="E112" s="14"/>
      <c r="F112" s="14"/>
    </row>
    <row r="113" spans="1:6" s="16" customFormat="1" x14ac:dyDescent="0.2">
      <c r="A113" s="14"/>
      <c r="B113" s="14"/>
      <c r="C113" s="14"/>
      <c r="D113" s="14"/>
      <c r="E113" s="14"/>
      <c r="F113" s="14"/>
    </row>
    <row r="114" spans="1:6" s="16" customFormat="1" x14ac:dyDescent="0.2">
      <c r="A114" s="14"/>
      <c r="B114" s="14"/>
      <c r="C114" s="14"/>
      <c r="D114" s="14"/>
      <c r="E114" s="14"/>
      <c r="F114" s="14"/>
    </row>
    <row r="115" spans="1:6" s="16" customFormat="1" x14ac:dyDescent="0.2">
      <c r="A115" s="14"/>
      <c r="B115" s="14"/>
      <c r="C115" s="14"/>
      <c r="D115" s="14"/>
      <c r="E115" s="14"/>
      <c r="F115" s="14"/>
    </row>
    <row r="116" spans="1:6" s="16" customFormat="1" x14ac:dyDescent="0.2">
      <c r="A116" s="14"/>
      <c r="B116" s="14"/>
      <c r="C116" s="14"/>
      <c r="D116" s="14"/>
      <c r="E116" s="14"/>
      <c r="F116" s="14"/>
    </row>
    <row r="117" spans="1:6" s="16" customFormat="1" x14ac:dyDescent="0.2">
      <c r="A117" s="14"/>
      <c r="B117" s="14"/>
      <c r="C117" s="14"/>
      <c r="D117" s="14"/>
      <c r="E117" s="14"/>
      <c r="F117" s="14"/>
    </row>
    <row r="118" spans="1:6" s="16" customFormat="1" x14ac:dyDescent="0.2">
      <c r="A118" s="14"/>
      <c r="B118" s="14"/>
      <c r="C118" s="14"/>
      <c r="D118" s="14"/>
      <c r="E118" s="14"/>
      <c r="F118" s="14"/>
    </row>
    <row r="119" spans="1:6" s="16" customFormat="1" x14ac:dyDescent="0.2">
      <c r="A119" s="14"/>
      <c r="B119" s="14"/>
      <c r="C119" s="14"/>
      <c r="D119" s="14"/>
      <c r="E119" s="14"/>
      <c r="F119" s="14"/>
    </row>
    <row r="120" spans="1:6" s="16" customFormat="1" x14ac:dyDescent="0.2">
      <c r="A120" s="14"/>
      <c r="B120" s="14"/>
      <c r="C120" s="14"/>
      <c r="D120" s="14"/>
      <c r="E120" s="14"/>
      <c r="F120" s="14"/>
    </row>
    <row r="121" spans="1:6" s="16" customFormat="1" x14ac:dyDescent="0.2">
      <c r="A121" s="14"/>
      <c r="B121" s="14"/>
      <c r="C121" s="14"/>
      <c r="D121" s="14"/>
      <c r="E121" s="14"/>
      <c r="F121" s="14"/>
    </row>
    <row r="122" spans="1:6" s="16" customFormat="1" x14ac:dyDescent="0.2">
      <c r="A122" s="14"/>
      <c r="B122" s="14"/>
      <c r="C122" s="14"/>
      <c r="D122" s="14"/>
      <c r="E122" s="14"/>
      <c r="F122" s="14"/>
    </row>
    <row r="123" spans="1:6" s="16" customFormat="1" x14ac:dyDescent="0.2">
      <c r="A123" s="14"/>
      <c r="B123" s="14"/>
      <c r="C123" s="14"/>
      <c r="D123" s="14"/>
      <c r="E123" s="14"/>
      <c r="F123" s="14"/>
    </row>
    <row r="124" spans="1:6" s="16" customFormat="1" x14ac:dyDescent="0.2">
      <c r="A124" s="14"/>
      <c r="B124" s="14"/>
      <c r="C124" s="14"/>
      <c r="D124" s="14"/>
      <c r="E124" s="14"/>
      <c r="F124" s="14"/>
    </row>
    <row r="125" spans="1:6" s="16" customFormat="1" x14ac:dyDescent="0.2">
      <c r="A125" s="14"/>
      <c r="B125" s="14"/>
      <c r="C125" s="14"/>
      <c r="D125" s="14"/>
      <c r="E125" s="14"/>
      <c r="F125" s="14"/>
    </row>
    <row r="126" spans="1:6" s="16" customFormat="1" x14ac:dyDescent="0.2">
      <c r="A126" s="14"/>
      <c r="B126" s="14"/>
      <c r="C126" s="14"/>
      <c r="D126" s="14"/>
      <c r="E126" s="14"/>
      <c r="F126" s="14"/>
    </row>
    <row r="127" spans="1:6" s="16" customFormat="1" x14ac:dyDescent="0.2">
      <c r="A127" s="14"/>
      <c r="B127" s="14"/>
      <c r="C127" s="14"/>
      <c r="D127" s="14"/>
      <c r="E127" s="14"/>
      <c r="F127" s="14"/>
    </row>
    <row r="128" spans="1:6" s="16" customFormat="1" x14ac:dyDescent="0.2">
      <c r="A128" s="14"/>
      <c r="B128" s="14"/>
      <c r="C128" s="14"/>
      <c r="D128" s="14"/>
      <c r="E128" s="14"/>
      <c r="F128" s="14"/>
    </row>
    <row r="129" spans="1:6" s="16" customFormat="1" x14ac:dyDescent="0.2">
      <c r="A129" s="14"/>
      <c r="B129" s="14"/>
      <c r="C129" s="14"/>
      <c r="D129" s="14"/>
      <c r="E129" s="14"/>
      <c r="F129" s="14"/>
    </row>
    <row r="130" spans="1:6" s="16" customFormat="1" x14ac:dyDescent="0.2">
      <c r="A130" s="14"/>
      <c r="B130" s="14"/>
      <c r="C130" s="14"/>
      <c r="D130" s="14"/>
      <c r="E130" s="14"/>
      <c r="F130" s="14"/>
    </row>
    <row r="131" spans="1:6" s="16" customFormat="1" x14ac:dyDescent="0.2">
      <c r="A131" s="14"/>
      <c r="B131" s="14"/>
      <c r="C131" s="14"/>
      <c r="D131" s="14"/>
      <c r="E131" s="14"/>
      <c r="F131" s="14"/>
    </row>
    <row r="132" spans="1:6" s="16" customFormat="1" x14ac:dyDescent="0.2">
      <c r="A132" s="14"/>
      <c r="B132" s="14"/>
      <c r="C132" s="14"/>
      <c r="D132" s="14"/>
      <c r="E132" s="14"/>
      <c r="F132" s="14"/>
    </row>
    <row r="133" spans="1:6" s="16" customFormat="1" x14ac:dyDescent="0.2">
      <c r="A133" s="14"/>
      <c r="B133" s="14"/>
      <c r="C133" s="14"/>
      <c r="D133" s="14"/>
      <c r="E133" s="14"/>
      <c r="F133" s="14"/>
    </row>
    <row r="134" spans="1:6" s="16" customFormat="1" x14ac:dyDescent="0.2">
      <c r="A134" s="14"/>
      <c r="B134" s="14"/>
      <c r="C134" s="14"/>
      <c r="D134" s="14"/>
      <c r="E134" s="14"/>
      <c r="F134" s="14"/>
    </row>
    <row r="135" spans="1:6" s="16" customFormat="1" x14ac:dyDescent="0.2">
      <c r="A135" s="14"/>
      <c r="B135" s="14"/>
      <c r="C135" s="14"/>
      <c r="D135" s="14"/>
      <c r="E135" s="14"/>
      <c r="F135" s="14"/>
    </row>
    <row r="136" spans="1:6" s="16" customFormat="1" x14ac:dyDescent="0.2">
      <c r="A136" s="14"/>
      <c r="B136" s="14"/>
      <c r="C136" s="14"/>
      <c r="D136" s="14"/>
      <c r="E136" s="14"/>
      <c r="F136" s="14"/>
    </row>
    <row r="137" spans="1:6" s="16" customFormat="1" x14ac:dyDescent="0.2">
      <c r="A137" s="14"/>
      <c r="B137" s="14"/>
      <c r="C137" s="14"/>
      <c r="D137" s="14"/>
      <c r="E137" s="14"/>
      <c r="F137" s="14"/>
    </row>
    <row r="138" spans="1:6" s="16" customFormat="1" x14ac:dyDescent="0.2">
      <c r="A138" s="14"/>
      <c r="B138" s="14"/>
      <c r="C138" s="14"/>
      <c r="D138" s="14"/>
      <c r="E138" s="14"/>
      <c r="F138" s="14"/>
    </row>
    <row r="139" spans="1:6" s="16" customFormat="1" x14ac:dyDescent="0.2">
      <c r="A139" s="14"/>
      <c r="B139" s="14"/>
      <c r="C139" s="14"/>
      <c r="D139" s="14"/>
      <c r="E139" s="14"/>
      <c r="F139" s="14"/>
    </row>
    <row r="140" spans="1:6" s="16" customFormat="1" x14ac:dyDescent="0.2">
      <c r="A140" s="14"/>
      <c r="B140" s="14"/>
      <c r="C140" s="14"/>
      <c r="D140" s="14"/>
      <c r="E140" s="14"/>
      <c r="F140" s="14"/>
    </row>
    <row r="141" spans="1:6" s="16" customFormat="1" x14ac:dyDescent="0.2">
      <c r="A141" s="14"/>
      <c r="B141" s="14"/>
      <c r="C141" s="14"/>
      <c r="D141" s="14"/>
      <c r="E141" s="14"/>
      <c r="F141" s="14"/>
    </row>
    <row r="142" spans="1:6" s="16" customFormat="1" x14ac:dyDescent="0.2">
      <c r="A142" s="14"/>
      <c r="B142" s="14"/>
      <c r="C142" s="14"/>
      <c r="D142" s="14"/>
      <c r="E142" s="14"/>
      <c r="F142" s="14"/>
    </row>
    <row r="143" spans="1:6" s="16" customFormat="1" x14ac:dyDescent="0.2">
      <c r="C143" s="22"/>
      <c r="D143" s="22"/>
      <c r="E143" s="22"/>
      <c r="F143" s="22"/>
    </row>
    <row r="144" spans="1:6" s="16" customFormat="1" x14ac:dyDescent="0.2">
      <c r="C144" s="22"/>
      <c r="D144" s="22"/>
      <c r="E144" s="22"/>
      <c r="F144" s="22"/>
    </row>
    <row r="145" spans="3:6" s="16" customFormat="1" x14ac:dyDescent="0.2">
      <c r="C145" s="22"/>
      <c r="D145" s="22"/>
      <c r="E145" s="22"/>
      <c r="F145" s="22"/>
    </row>
    <row r="146" spans="3:6" s="16" customFormat="1" x14ac:dyDescent="0.2">
      <c r="C146" s="22"/>
      <c r="D146" s="22"/>
      <c r="E146" s="22"/>
      <c r="F146" s="22"/>
    </row>
    <row r="147" spans="3:6" s="16" customFormat="1" x14ac:dyDescent="0.2">
      <c r="C147" s="22"/>
      <c r="D147" s="22"/>
      <c r="E147" s="22"/>
      <c r="F147" s="22"/>
    </row>
  </sheetData>
  <mergeCells count="10">
    <mergeCell ref="C9:D9"/>
    <mergeCell ref="E55:F55"/>
    <mergeCell ref="E64:F64"/>
    <mergeCell ref="C2:D2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55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opLeftCell="A28" workbookViewId="0">
      <selection activeCell="J54" sqref="J54"/>
    </sheetView>
  </sheetViews>
  <sheetFormatPr defaultRowHeight="12.75" x14ac:dyDescent="0.2"/>
  <cols>
    <col min="1" max="1" width="1.85546875" style="23" customWidth="1"/>
    <col min="2" max="2" width="4.28515625" style="23" customWidth="1"/>
    <col min="3" max="3" width="10.42578125" style="23" customWidth="1"/>
    <col min="4" max="4" width="21.7109375" style="23" customWidth="1"/>
    <col min="5" max="5" width="11.7109375" style="23" bestFit="1" customWidth="1"/>
    <col min="6" max="6" width="8.28515625" style="23" customWidth="1"/>
    <col min="7" max="7" width="21.7109375" style="23" customWidth="1"/>
    <col min="8" max="8" width="22.85546875" style="23" customWidth="1"/>
    <col min="9" max="9" width="15.28515625" style="23" customWidth="1"/>
    <col min="10" max="10" width="9.140625" style="23"/>
    <col min="11" max="12" width="0" style="23" hidden="1" customWidth="1"/>
    <col min="13" max="13" width="11.7109375" style="24" hidden="1" customWidth="1"/>
    <col min="14" max="14" width="0" style="23" hidden="1" customWidth="1"/>
    <col min="15" max="15" width="11.7109375" style="23" hidden="1" customWidth="1"/>
    <col min="16" max="16" width="0" style="23" hidden="1" customWidth="1"/>
    <col min="17" max="252" width="9.140625" style="23"/>
    <col min="253" max="253" width="1.85546875" style="23" customWidth="1"/>
    <col min="254" max="254" width="4.28515625" style="23" customWidth="1"/>
    <col min="255" max="255" width="10.42578125" style="23" customWidth="1"/>
    <col min="256" max="256" width="21.7109375" style="23" customWidth="1"/>
    <col min="257" max="257" width="11.7109375" style="23" bestFit="1" customWidth="1"/>
    <col min="258" max="258" width="8.28515625" style="23" customWidth="1"/>
    <col min="259" max="260" width="0" style="23" hidden="1" customWidth="1"/>
    <col min="261" max="261" width="21.7109375" style="23" customWidth="1"/>
    <col min="262" max="262" width="0" style="23" hidden="1" customWidth="1"/>
    <col min="263" max="263" width="22.85546875" style="23" customWidth="1"/>
    <col min="264" max="264" width="0" style="23" hidden="1" customWidth="1"/>
    <col min="265" max="265" width="15.28515625" style="23" customWidth="1"/>
    <col min="266" max="266" width="9.140625" style="23"/>
    <col min="267" max="272" width="0" style="23" hidden="1" customWidth="1"/>
    <col min="273" max="508" width="9.140625" style="23"/>
    <col min="509" max="509" width="1.85546875" style="23" customWidth="1"/>
    <col min="510" max="510" width="4.28515625" style="23" customWidth="1"/>
    <col min="511" max="511" width="10.42578125" style="23" customWidth="1"/>
    <col min="512" max="512" width="21.7109375" style="23" customWidth="1"/>
    <col min="513" max="513" width="11.7109375" style="23" bestFit="1" customWidth="1"/>
    <col min="514" max="514" width="8.28515625" style="23" customWidth="1"/>
    <col min="515" max="516" width="0" style="23" hidden="1" customWidth="1"/>
    <col min="517" max="517" width="21.7109375" style="23" customWidth="1"/>
    <col min="518" max="518" width="0" style="23" hidden="1" customWidth="1"/>
    <col min="519" max="519" width="22.85546875" style="23" customWidth="1"/>
    <col min="520" max="520" width="0" style="23" hidden="1" customWidth="1"/>
    <col min="521" max="521" width="15.28515625" style="23" customWidth="1"/>
    <col min="522" max="522" width="9.140625" style="23"/>
    <col min="523" max="528" width="0" style="23" hidden="1" customWidth="1"/>
    <col min="529" max="764" width="9.140625" style="23"/>
    <col min="765" max="765" width="1.85546875" style="23" customWidth="1"/>
    <col min="766" max="766" width="4.28515625" style="23" customWidth="1"/>
    <col min="767" max="767" width="10.42578125" style="23" customWidth="1"/>
    <col min="768" max="768" width="21.7109375" style="23" customWidth="1"/>
    <col min="769" max="769" width="11.7109375" style="23" bestFit="1" customWidth="1"/>
    <col min="770" max="770" width="8.28515625" style="23" customWidth="1"/>
    <col min="771" max="772" width="0" style="23" hidden="1" customWidth="1"/>
    <col min="773" max="773" width="21.7109375" style="23" customWidth="1"/>
    <col min="774" max="774" width="0" style="23" hidden="1" customWidth="1"/>
    <col min="775" max="775" width="22.85546875" style="23" customWidth="1"/>
    <col min="776" max="776" width="0" style="23" hidden="1" customWidth="1"/>
    <col min="777" max="777" width="15.28515625" style="23" customWidth="1"/>
    <col min="778" max="778" width="9.140625" style="23"/>
    <col min="779" max="784" width="0" style="23" hidden="1" customWidth="1"/>
    <col min="785" max="1020" width="9.140625" style="23"/>
    <col min="1021" max="1021" width="1.85546875" style="23" customWidth="1"/>
    <col min="1022" max="1022" width="4.28515625" style="23" customWidth="1"/>
    <col min="1023" max="1023" width="10.42578125" style="23" customWidth="1"/>
    <col min="1024" max="1024" width="21.7109375" style="23" customWidth="1"/>
    <col min="1025" max="1025" width="11.7109375" style="23" bestFit="1" customWidth="1"/>
    <col min="1026" max="1026" width="8.28515625" style="23" customWidth="1"/>
    <col min="1027" max="1028" width="0" style="23" hidden="1" customWidth="1"/>
    <col min="1029" max="1029" width="21.7109375" style="23" customWidth="1"/>
    <col min="1030" max="1030" width="0" style="23" hidden="1" customWidth="1"/>
    <col min="1031" max="1031" width="22.85546875" style="23" customWidth="1"/>
    <col min="1032" max="1032" width="0" style="23" hidden="1" customWidth="1"/>
    <col min="1033" max="1033" width="15.28515625" style="23" customWidth="1"/>
    <col min="1034" max="1034" width="9.140625" style="23"/>
    <col min="1035" max="1040" width="0" style="23" hidden="1" customWidth="1"/>
    <col min="1041" max="1276" width="9.140625" style="23"/>
    <col min="1277" max="1277" width="1.85546875" style="23" customWidth="1"/>
    <col min="1278" max="1278" width="4.28515625" style="23" customWidth="1"/>
    <col min="1279" max="1279" width="10.42578125" style="23" customWidth="1"/>
    <col min="1280" max="1280" width="21.7109375" style="23" customWidth="1"/>
    <col min="1281" max="1281" width="11.7109375" style="23" bestFit="1" customWidth="1"/>
    <col min="1282" max="1282" width="8.28515625" style="23" customWidth="1"/>
    <col min="1283" max="1284" width="0" style="23" hidden="1" customWidth="1"/>
    <col min="1285" max="1285" width="21.7109375" style="23" customWidth="1"/>
    <col min="1286" max="1286" width="0" style="23" hidden="1" customWidth="1"/>
    <col min="1287" max="1287" width="22.85546875" style="23" customWidth="1"/>
    <col min="1288" max="1288" width="0" style="23" hidden="1" customWidth="1"/>
    <col min="1289" max="1289" width="15.28515625" style="23" customWidth="1"/>
    <col min="1290" max="1290" width="9.140625" style="23"/>
    <col min="1291" max="1296" width="0" style="23" hidden="1" customWidth="1"/>
    <col min="1297" max="1532" width="9.140625" style="23"/>
    <col min="1533" max="1533" width="1.85546875" style="23" customWidth="1"/>
    <col min="1534" max="1534" width="4.28515625" style="23" customWidth="1"/>
    <col min="1535" max="1535" width="10.42578125" style="23" customWidth="1"/>
    <col min="1536" max="1536" width="21.7109375" style="23" customWidth="1"/>
    <col min="1537" max="1537" width="11.7109375" style="23" bestFit="1" customWidth="1"/>
    <col min="1538" max="1538" width="8.28515625" style="23" customWidth="1"/>
    <col min="1539" max="1540" width="0" style="23" hidden="1" customWidth="1"/>
    <col min="1541" max="1541" width="21.7109375" style="23" customWidth="1"/>
    <col min="1542" max="1542" width="0" style="23" hidden="1" customWidth="1"/>
    <col min="1543" max="1543" width="22.85546875" style="23" customWidth="1"/>
    <col min="1544" max="1544" width="0" style="23" hidden="1" customWidth="1"/>
    <col min="1545" max="1545" width="15.28515625" style="23" customWidth="1"/>
    <col min="1546" max="1546" width="9.140625" style="23"/>
    <col min="1547" max="1552" width="0" style="23" hidden="1" customWidth="1"/>
    <col min="1553" max="1788" width="9.140625" style="23"/>
    <col min="1789" max="1789" width="1.85546875" style="23" customWidth="1"/>
    <col min="1790" max="1790" width="4.28515625" style="23" customWidth="1"/>
    <col min="1791" max="1791" width="10.42578125" style="23" customWidth="1"/>
    <col min="1792" max="1792" width="21.7109375" style="23" customWidth="1"/>
    <col min="1793" max="1793" width="11.7109375" style="23" bestFit="1" customWidth="1"/>
    <col min="1794" max="1794" width="8.28515625" style="23" customWidth="1"/>
    <col min="1795" max="1796" width="0" style="23" hidden="1" customWidth="1"/>
    <col min="1797" max="1797" width="21.7109375" style="23" customWidth="1"/>
    <col min="1798" max="1798" width="0" style="23" hidden="1" customWidth="1"/>
    <col min="1799" max="1799" width="22.85546875" style="23" customWidth="1"/>
    <col min="1800" max="1800" width="0" style="23" hidden="1" customWidth="1"/>
    <col min="1801" max="1801" width="15.28515625" style="23" customWidth="1"/>
    <col min="1802" max="1802" width="9.140625" style="23"/>
    <col min="1803" max="1808" width="0" style="23" hidden="1" customWidth="1"/>
    <col min="1809" max="2044" width="9.140625" style="23"/>
    <col min="2045" max="2045" width="1.85546875" style="23" customWidth="1"/>
    <col min="2046" max="2046" width="4.28515625" style="23" customWidth="1"/>
    <col min="2047" max="2047" width="10.42578125" style="23" customWidth="1"/>
    <col min="2048" max="2048" width="21.7109375" style="23" customWidth="1"/>
    <col min="2049" max="2049" width="11.7109375" style="23" bestFit="1" customWidth="1"/>
    <col min="2050" max="2050" width="8.28515625" style="23" customWidth="1"/>
    <col min="2051" max="2052" width="0" style="23" hidden="1" customWidth="1"/>
    <col min="2053" max="2053" width="21.7109375" style="23" customWidth="1"/>
    <col min="2054" max="2054" width="0" style="23" hidden="1" customWidth="1"/>
    <col min="2055" max="2055" width="22.85546875" style="23" customWidth="1"/>
    <col min="2056" max="2056" width="0" style="23" hidden="1" customWidth="1"/>
    <col min="2057" max="2057" width="15.28515625" style="23" customWidth="1"/>
    <col min="2058" max="2058" width="9.140625" style="23"/>
    <col min="2059" max="2064" width="0" style="23" hidden="1" customWidth="1"/>
    <col min="2065" max="2300" width="9.140625" style="23"/>
    <col min="2301" max="2301" width="1.85546875" style="23" customWidth="1"/>
    <col min="2302" max="2302" width="4.28515625" style="23" customWidth="1"/>
    <col min="2303" max="2303" width="10.42578125" style="23" customWidth="1"/>
    <col min="2304" max="2304" width="21.7109375" style="23" customWidth="1"/>
    <col min="2305" max="2305" width="11.7109375" style="23" bestFit="1" customWidth="1"/>
    <col min="2306" max="2306" width="8.28515625" style="23" customWidth="1"/>
    <col min="2307" max="2308" width="0" style="23" hidden="1" customWidth="1"/>
    <col min="2309" max="2309" width="21.7109375" style="23" customWidth="1"/>
    <col min="2310" max="2310" width="0" style="23" hidden="1" customWidth="1"/>
    <col min="2311" max="2311" width="22.85546875" style="23" customWidth="1"/>
    <col min="2312" max="2312" width="0" style="23" hidden="1" customWidth="1"/>
    <col min="2313" max="2313" width="15.28515625" style="23" customWidth="1"/>
    <col min="2314" max="2314" width="9.140625" style="23"/>
    <col min="2315" max="2320" width="0" style="23" hidden="1" customWidth="1"/>
    <col min="2321" max="2556" width="9.140625" style="23"/>
    <col min="2557" max="2557" width="1.85546875" style="23" customWidth="1"/>
    <col min="2558" max="2558" width="4.28515625" style="23" customWidth="1"/>
    <col min="2559" max="2559" width="10.42578125" style="23" customWidth="1"/>
    <col min="2560" max="2560" width="21.7109375" style="23" customWidth="1"/>
    <col min="2561" max="2561" width="11.7109375" style="23" bestFit="1" customWidth="1"/>
    <col min="2562" max="2562" width="8.28515625" style="23" customWidth="1"/>
    <col min="2563" max="2564" width="0" style="23" hidden="1" customWidth="1"/>
    <col min="2565" max="2565" width="21.7109375" style="23" customWidth="1"/>
    <col min="2566" max="2566" width="0" style="23" hidden="1" customWidth="1"/>
    <col min="2567" max="2567" width="22.85546875" style="23" customWidth="1"/>
    <col min="2568" max="2568" width="0" style="23" hidden="1" customWidth="1"/>
    <col min="2569" max="2569" width="15.28515625" style="23" customWidth="1"/>
    <col min="2570" max="2570" width="9.140625" style="23"/>
    <col min="2571" max="2576" width="0" style="23" hidden="1" customWidth="1"/>
    <col min="2577" max="2812" width="9.140625" style="23"/>
    <col min="2813" max="2813" width="1.85546875" style="23" customWidth="1"/>
    <col min="2814" max="2814" width="4.28515625" style="23" customWidth="1"/>
    <col min="2815" max="2815" width="10.42578125" style="23" customWidth="1"/>
    <col min="2816" max="2816" width="21.7109375" style="23" customWidth="1"/>
    <col min="2817" max="2817" width="11.7109375" style="23" bestFit="1" customWidth="1"/>
    <col min="2818" max="2818" width="8.28515625" style="23" customWidth="1"/>
    <col min="2819" max="2820" width="0" style="23" hidden="1" customWidth="1"/>
    <col min="2821" max="2821" width="21.7109375" style="23" customWidth="1"/>
    <col min="2822" max="2822" width="0" style="23" hidden="1" customWidth="1"/>
    <col min="2823" max="2823" width="22.85546875" style="23" customWidth="1"/>
    <col min="2824" max="2824" width="0" style="23" hidden="1" customWidth="1"/>
    <col min="2825" max="2825" width="15.28515625" style="23" customWidth="1"/>
    <col min="2826" max="2826" width="9.140625" style="23"/>
    <col min="2827" max="2832" width="0" style="23" hidden="1" customWidth="1"/>
    <col min="2833" max="3068" width="9.140625" style="23"/>
    <col min="3069" max="3069" width="1.85546875" style="23" customWidth="1"/>
    <col min="3070" max="3070" width="4.28515625" style="23" customWidth="1"/>
    <col min="3071" max="3071" width="10.42578125" style="23" customWidth="1"/>
    <col min="3072" max="3072" width="21.7109375" style="23" customWidth="1"/>
    <col min="3073" max="3073" width="11.7109375" style="23" bestFit="1" customWidth="1"/>
    <col min="3074" max="3074" width="8.28515625" style="23" customWidth="1"/>
    <col min="3075" max="3076" width="0" style="23" hidden="1" customWidth="1"/>
    <col min="3077" max="3077" width="21.7109375" style="23" customWidth="1"/>
    <col min="3078" max="3078" width="0" style="23" hidden="1" customWidth="1"/>
    <col min="3079" max="3079" width="22.85546875" style="23" customWidth="1"/>
    <col min="3080" max="3080" width="0" style="23" hidden="1" customWidth="1"/>
    <col min="3081" max="3081" width="15.28515625" style="23" customWidth="1"/>
    <col min="3082" max="3082" width="9.140625" style="23"/>
    <col min="3083" max="3088" width="0" style="23" hidden="1" customWidth="1"/>
    <col min="3089" max="3324" width="9.140625" style="23"/>
    <col min="3325" max="3325" width="1.85546875" style="23" customWidth="1"/>
    <col min="3326" max="3326" width="4.28515625" style="23" customWidth="1"/>
    <col min="3327" max="3327" width="10.42578125" style="23" customWidth="1"/>
    <col min="3328" max="3328" width="21.7109375" style="23" customWidth="1"/>
    <col min="3329" max="3329" width="11.7109375" style="23" bestFit="1" customWidth="1"/>
    <col min="3330" max="3330" width="8.28515625" style="23" customWidth="1"/>
    <col min="3331" max="3332" width="0" style="23" hidden="1" customWidth="1"/>
    <col min="3333" max="3333" width="21.7109375" style="23" customWidth="1"/>
    <col min="3334" max="3334" width="0" style="23" hidden="1" customWidth="1"/>
    <col min="3335" max="3335" width="22.85546875" style="23" customWidth="1"/>
    <col min="3336" max="3336" width="0" style="23" hidden="1" customWidth="1"/>
    <col min="3337" max="3337" width="15.28515625" style="23" customWidth="1"/>
    <col min="3338" max="3338" width="9.140625" style="23"/>
    <col min="3339" max="3344" width="0" style="23" hidden="1" customWidth="1"/>
    <col min="3345" max="3580" width="9.140625" style="23"/>
    <col min="3581" max="3581" width="1.85546875" style="23" customWidth="1"/>
    <col min="3582" max="3582" width="4.28515625" style="23" customWidth="1"/>
    <col min="3583" max="3583" width="10.42578125" style="23" customWidth="1"/>
    <col min="3584" max="3584" width="21.7109375" style="23" customWidth="1"/>
    <col min="3585" max="3585" width="11.7109375" style="23" bestFit="1" customWidth="1"/>
    <col min="3586" max="3586" width="8.28515625" style="23" customWidth="1"/>
    <col min="3587" max="3588" width="0" style="23" hidden="1" customWidth="1"/>
    <col min="3589" max="3589" width="21.7109375" style="23" customWidth="1"/>
    <col min="3590" max="3590" width="0" style="23" hidden="1" customWidth="1"/>
    <col min="3591" max="3591" width="22.85546875" style="23" customWidth="1"/>
    <col min="3592" max="3592" width="0" style="23" hidden="1" customWidth="1"/>
    <col min="3593" max="3593" width="15.28515625" style="23" customWidth="1"/>
    <col min="3594" max="3594" width="9.140625" style="23"/>
    <col min="3595" max="3600" width="0" style="23" hidden="1" customWidth="1"/>
    <col min="3601" max="3836" width="9.140625" style="23"/>
    <col min="3837" max="3837" width="1.85546875" style="23" customWidth="1"/>
    <col min="3838" max="3838" width="4.28515625" style="23" customWidth="1"/>
    <col min="3839" max="3839" width="10.42578125" style="23" customWidth="1"/>
    <col min="3840" max="3840" width="21.7109375" style="23" customWidth="1"/>
    <col min="3841" max="3841" width="11.7109375" style="23" bestFit="1" customWidth="1"/>
    <col min="3842" max="3842" width="8.28515625" style="23" customWidth="1"/>
    <col min="3843" max="3844" width="0" style="23" hidden="1" customWidth="1"/>
    <col min="3845" max="3845" width="21.7109375" style="23" customWidth="1"/>
    <col min="3846" max="3846" width="0" style="23" hidden="1" customWidth="1"/>
    <col min="3847" max="3847" width="22.85546875" style="23" customWidth="1"/>
    <col min="3848" max="3848" width="0" style="23" hidden="1" customWidth="1"/>
    <col min="3849" max="3849" width="15.28515625" style="23" customWidth="1"/>
    <col min="3850" max="3850" width="9.140625" style="23"/>
    <col min="3851" max="3856" width="0" style="23" hidden="1" customWidth="1"/>
    <col min="3857" max="4092" width="9.140625" style="23"/>
    <col min="4093" max="4093" width="1.85546875" style="23" customWidth="1"/>
    <col min="4094" max="4094" width="4.28515625" style="23" customWidth="1"/>
    <col min="4095" max="4095" width="10.42578125" style="23" customWidth="1"/>
    <col min="4096" max="4096" width="21.7109375" style="23" customWidth="1"/>
    <col min="4097" max="4097" width="11.7109375" style="23" bestFit="1" customWidth="1"/>
    <col min="4098" max="4098" width="8.28515625" style="23" customWidth="1"/>
    <col min="4099" max="4100" width="0" style="23" hidden="1" customWidth="1"/>
    <col min="4101" max="4101" width="21.7109375" style="23" customWidth="1"/>
    <col min="4102" max="4102" width="0" style="23" hidden="1" customWidth="1"/>
    <col min="4103" max="4103" width="22.85546875" style="23" customWidth="1"/>
    <col min="4104" max="4104" width="0" style="23" hidden="1" customWidth="1"/>
    <col min="4105" max="4105" width="15.28515625" style="23" customWidth="1"/>
    <col min="4106" max="4106" width="9.140625" style="23"/>
    <col min="4107" max="4112" width="0" style="23" hidden="1" customWidth="1"/>
    <col min="4113" max="4348" width="9.140625" style="23"/>
    <col min="4349" max="4349" width="1.85546875" style="23" customWidth="1"/>
    <col min="4350" max="4350" width="4.28515625" style="23" customWidth="1"/>
    <col min="4351" max="4351" width="10.42578125" style="23" customWidth="1"/>
    <col min="4352" max="4352" width="21.7109375" style="23" customWidth="1"/>
    <col min="4353" max="4353" width="11.7109375" style="23" bestFit="1" customWidth="1"/>
    <col min="4354" max="4354" width="8.28515625" style="23" customWidth="1"/>
    <col min="4355" max="4356" width="0" style="23" hidden="1" customWidth="1"/>
    <col min="4357" max="4357" width="21.7109375" style="23" customWidth="1"/>
    <col min="4358" max="4358" width="0" style="23" hidden="1" customWidth="1"/>
    <col min="4359" max="4359" width="22.85546875" style="23" customWidth="1"/>
    <col min="4360" max="4360" width="0" style="23" hidden="1" customWidth="1"/>
    <col min="4361" max="4361" width="15.28515625" style="23" customWidth="1"/>
    <col min="4362" max="4362" width="9.140625" style="23"/>
    <col min="4363" max="4368" width="0" style="23" hidden="1" customWidth="1"/>
    <col min="4369" max="4604" width="9.140625" style="23"/>
    <col min="4605" max="4605" width="1.85546875" style="23" customWidth="1"/>
    <col min="4606" max="4606" width="4.28515625" style="23" customWidth="1"/>
    <col min="4607" max="4607" width="10.42578125" style="23" customWidth="1"/>
    <col min="4608" max="4608" width="21.7109375" style="23" customWidth="1"/>
    <col min="4609" max="4609" width="11.7109375" style="23" bestFit="1" customWidth="1"/>
    <col min="4610" max="4610" width="8.28515625" style="23" customWidth="1"/>
    <col min="4611" max="4612" width="0" style="23" hidden="1" customWidth="1"/>
    <col min="4613" max="4613" width="21.7109375" style="23" customWidth="1"/>
    <col min="4614" max="4614" width="0" style="23" hidden="1" customWidth="1"/>
    <col min="4615" max="4615" width="22.85546875" style="23" customWidth="1"/>
    <col min="4616" max="4616" width="0" style="23" hidden="1" customWidth="1"/>
    <col min="4617" max="4617" width="15.28515625" style="23" customWidth="1"/>
    <col min="4618" max="4618" width="9.140625" style="23"/>
    <col min="4619" max="4624" width="0" style="23" hidden="1" customWidth="1"/>
    <col min="4625" max="4860" width="9.140625" style="23"/>
    <col min="4861" max="4861" width="1.85546875" style="23" customWidth="1"/>
    <col min="4862" max="4862" width="4.28515625" style="23" customWidth="1"/>
    <col min="4863" max="4863" width="10.42578125" style="23" customWidth="1"/>
    <col min="4864" max="4864" width="21.7109375" style="23" customWidth="1"/>
    <col min="4865" max="4865" width="11.7109375" style="23" bestFit="1" customWidth="1"/>
    <col min="4866" max="4866" width="8.28515625" style="23" customWidth="1"/>
    <col min="4867" max="4868" width="0" style="23" hidden="1" customWidth="1"/>
    <col min="4869" max="4869" width="21.7109375" style="23" customWidth="1"/>
    <col min="4870" max="4870" width="0" style="23" hidden="1" customWidth="1"/>
    <col min="4871" max="4871" width="22.85546875" style="23" customWidth="1"/>
    <col min="4872" max="4872" width="0" style="23" hidden="1" customWidth="1"/>
    <col min="4873" max="4873" width="15.28515625" style="23" customWidth="1"/>
    <col min="4874" max="4874" width="9.140625" style="23"/>
    <col min="4875" max="4880" width="0" style="23" hidden="1" customWidth="1"/>
    <col min="4881" max="5116" width="9.140625" style="23"/>
    <col min="5117" max="5117" width="1.85546875" style="23" customWidth="1"/>
    <col min="5118" max="5118" width="4.28515625" style="23" customWidth="1"/>
    <col min="5119" max="5119" width="10.42578125" style="23" customWidth="1"/>
    <col min="5120" max="5120" width="21.7109375" style="23" customWidth="1"/>
    <col min="5121" max="5121" width="11.7109375" style="23" bestFit="1" customWidth="1"/>
    <col min="5122" max="5122" width="8.28515625" style="23" customWidth="1"/>
    <col min="5123" max="5124" width="0" style="23" hidden="1" customWidth="1"/>
    <col min="5125" max="5125" width="21.7109375" style="23" customWidth="1"/>
    <col min="5126" max="5126" width="0" style="23" hidden="1" customWidth="1"/>
    <col min="5127" max="5127" width="22.85546875" style="23" customWidth="1"/>
    <col min="5128" max="5128" width="0" style="23" hidden="1" customWidth="1"/>
    <col min="5129" max="5129" width="15.28515625" style="23" customWidth="1"/>
    <col min="5130" max="5130" width="9.140625" style="23"/>
    <col min="5131" max="5136" width="0" style="23" hidden="1" customWidth="1"/>
    <col min="5137" max="5372" width="9.140625" style="23"/>
    <col min="5373" max="5373" width="1.85546875" style="23" customWidth="1"/>
    <col min="5374" max="5374" width="4.28515625" style="23" customWidth="1"/>
    <col min="5375" max="5375" width="10.42578125" style="23" customWidth="1"/>
    <col min="5376" max="5376" width="21.7109375" style="23" customWidth="1"/>
    <col min="5377" max="5377" width="11.7109375" style="23" bestFit="1" customWidth="1"/>
    <col min="5378" max="5378" width="8.28515625" style="23" customWidth="1"/>
    <col min="5379" max="5380" width="0" style="23" hidden="1" customWidth="1"/>
    <col min="5381" max="5381" width="21.7109375" style="23" customWidth="1"/>
    <col min="5382" max="5382" width="0" style="23" hidden="1" customWidth="1"/>
    <col min="5383" max="5383" width="22.85546875" style="23" customWidth="1"/>
    <col min="5384" max="5384" width="0" style="23" hidden="1" customWidth="1"/>
    <col min="5385" max="5385" width="15.28515625" style="23" customWidth="1"/>
    <col min="5386" max="5386" width="9.140625" style="23"/>
    <col min="5387" max="5392" width="0" style="23" hidden="1" customWidth="1"/>
    <col min="5393" max="5628" width="9.140625" style="23"/>
    <col min="5629" max="5629" width="1.85546875" style="23" customWidth="1"/>
    <col min="5630" max="5630" width="4.28515625" style="23" customWidth="1"/>
    <col min="5631" max="5631" width="10.42578125" style="23" customWidth="1"/>
    <col min="5632" max="5632" width="21.7109375" style="23" customWidth="1"/>
    <col min="5633" max="5633" width="11.7109375" style="23" bestFit="1" customWidth="1"/>
    <col min="5634" max="5634" width="8.28515625" style="23" customWidth="1"/>
    <col min="5635" max="5636" width="0" style="23" hidden="1" customWidth="1"/>
    <col min="5637" max="5637" width="21.7109375" style="23" customWidth="1"/>
    <col min="5638" max="5638" width="0" style="23" hidden="1" customWidth="1"/>
    <col min="5639" max="5639" width="22.85546875" style="23" customWidth="1"/>
    <col min="5640" max="5640" width="0" style="23" hidden="1" customWidth="1"/>
    <col min="5641" max="5641" width="15.28515625" style="23" customWidth="1"/>
    <col min="5642" max="5642" width="9.140625" style="23"/>
    <col min="5643" max="5648" width="0" style="23" hidden="1" customWidth="1"/>
    <col min="5649" max="5884" width="9.140625" style="23"/>
    <col min="5885" max="5885" width="1.85546875" style="23" customWidth="1"/>
    <col min="5886" max="5886" width="4.28515625" style="23" customWidth="1"/>
    <col min="5887" max="5887" width="10.42578125" style="23" customWidth="1"/>
    <col min="5888" max="5888" width="21.7109375" style="23" customWidth="1"/>
    <col min="5889" max="5889" width="11.7109375" style="23" bestFit="1" customWidth="1"/>
    <col min="5890" max="5890" width="8.28515625" style="23" customWidth="1"/>
    <col min="5891" max="5892" width="0" style="23" hidden="1" customWidth="1"/>
    <col min="5893" max="5893" width="21.7109375" style="23" customWidth="1"/>
    <col min="5894" max="5894" width="0" style="23" hidden="1" customWidth="1"/>
    <col min="5895" max="5895" width="22.85546875" style="23" customWidth="1"/>
    <col min="5896" max="5896" width="0" style="23" hidden="1" customWidth="1"/>
    <col min="5897" max="5897" width="15.28515625" style="23" customWidth="1"/>
    <col min="5898" max="5898" width="9.140625" style="23"/>
    <col min="5899" max="5904" width="0" style="23" hidden="1" customWidth="1"/>
    <col min="5905" max="6140" width="9.140625" style="23"/>
    <col min="6141" max="6141" width="1.85546875" style="23" customWidth="1"/>
    <col min="6142" max="6142" width="4.28515625" style="23" customWidth="1"/>
    <col min="6143" max="6143" width="10.42578125" style="23" customWidth="1"/>
    <col min="6144" max="6144" width="21.7109375" style="23" customWidth="1"/>
    <col min="6145" max="6145" width="11.7109375" style="23" bestFit="1" customWidth="1"/>
    <col min="6146" max="6146" width="8.28515625" style="23" customWidth="1"/>
    <col min="6147" max="6148" width="0" style="23" hidden="1" customWidth="1"/>
    <col min="6149" max="6149" width="21.7109375" style="23" customWidth="1"/>
    <col min="6150" max="6150" width="0" style="23" hidden="1" customWidth="1"/>
    <col min="6151" max="6151" width="22.85546875" style="23" customWidth="1"/>
    <col min="6152" max="6152" width="0" style="23" hidden="1" customWidth="1"/>
    <col min="6153" max="6153" width="15.28515625" style="23" customWidth="1"/>
    <col min="6154" max="6154" width="9.140625" style="23"/>
    <col min="6155" max="6160" width="0" style="23" hidden="1" customWidth="1"/>
    <col min="6161" max="6396" width="9.140625" style="23"/>
    <col min="6397" max="6397" width="1.85546875" style="23" customWidth="1"/>
    <col min="6398" max="6398" width="4.28515625" style="23" customWidth="1"/>
    <col min="6399" max="6399" width="10.42578125" style="23" customWidth="1"/>
    <col min="6400" max="6400" width="21.7109375" style="23" customWidth="1"/>
    <col min="6401" max="6401" width="11.7109375" style="23" bestFit="1" customWidth="1"/>
    <col min="6402" max="6402" width="8.28515625" style="23" customWidth="1"/>
    <col min="6403" max="6404" width="0" style="23" hidden="1" customWidth="1"/>
    <col min="6405" max="6405" width="21.7109375" style="23" customWidth="1"/>
    <col min="6406" max="6406" width="0" style="23" hidden="1" customWidth="1"/>
    <col min="6407" max="6407" width="22.85546875" style="23" customWidth="1"/>
    <col min="6408" max="6408" width="0" style="23" hidden="1" customWidth="1"/>
    <col min="6409" max="6409" width="15.28515625" style="23" customWidth="1"/>
    <col min="6410" max="6410" width="9.140625" style="23"/>
    <col min="6411" max="6416" width="0" style="23" hidden="1" customWidth="1"/>
    <col min="6417" max="6652" width="9.140625" style="23"/>
    <col min="6653" max="6653" width="1.85546875" style="23" customWidth="1"/>
    <col min="6654" max="6654" width="4.28515625" style="23" customWidth="1"/>
    <col min="6655" max="6655" width="10.42578125" style="23" customWidth="1"/>
    <col min="6656" max="6656" width="21.7109375" style="23" customWidth="1"/>
    <col min="6657" max="6657" width="11.7109375" style="23" bestFit="1" customWidth="1"/>
    <col min="6658" max="6658" width="8.28515625" style="23" customWidth="1"/>
    <col min="6659" max="6660" width="0" style="23" hidden="1" customWidth="1"/>
    <col min="6661" max="6661" width="21.7109375" style="23" customWidth="1"/>
    <col min="6662" max="6662" width="0" style="23" hidden="1" customWidth="1"/>
    <col min="6663" max="6663" width="22.85546875" style="23" customWidth="1"/>
    <col min="6664" max="6664" width="0" style="23" hidden="1" customWidth="1"/>
    <col min="6665" max="6665" width="15.28515625" style="23" customWidth="1"/>
    <col min="6666" max="6666" width="9.140625" style="23"/>
    <col min="6667" max="6672" width="0" style="23" hidden="1" customWidth="1"/>
    <col min="6673" max="6908" width="9.140625" style="23"/>
    <col min="6909" max="6909" width="1.85546875" style="23" customWidth="1"/>
    <col min="6910" max="6910" width="4.28515625" style="23" customWidth="1"/>
    <col min="6911" max="6911" width="10.42578125" style="23" customWidth="1"/>
    <col min="6912" max="6912" width="21.7109375" style="23" customWidth="1"/>
    <col min="6913" max="6913" width="11.7109375" style="23" bestFit="1" customWidth="1"/>
    <col min="6914" max="6914" width="8.28515625" style="23" customWidth="1"/>
    <col min="6915" max="6916" width="0" style="23" hidden="1" customWidth="1"/>
    <col min="6917" max="6917" width="21.7109375" style="23" customWidth="1"/>
    <col min="6918" max="6918" width="0" style="23" hidden="1" customWidth="1"/>
    <col min="6919" max="6919" width="22.85546875" style="23" customWidth="1"/>
    <col min="6920" max="6920" width="0" style="23" hidden="1" customWidth="1"/>
    <col min="6921" max="6921" width="15.28515625" style="23" customWidth="1"/>
    <col min="6922" max="6922" width="9.140625" style="23"/>
    <col min="6923" max="6928" width="0" style="23" hidden="1" customWidth="1"/>
    <col min="6929" max="7164" width="9.140625" style="23"/>
    <col min="7165" max="7165" width="1.85546875" style="23" customWidth="1"/>
    <col min="7166" max="7166" width="4.28515625" style="23" customWidth="1"/>
    <col min="7167" max="7167" width="10.42578125" style="23" customWidth="1"/>
    <col min="7168" max="7168" width="21.7109375" style="23" customWidth="1"/>
    <col min="7169" max="7169" width="11.7109375" style="23" bestFit="1" customWidth="1"/>
    <col min="7170" max="7170" width="8.28515625" style="23" customWidth="1"/>
    <col min="7171" max="7172" width="0" style="23" hidden="1" customWidth="1"/>
    <col min="7173" max="7173" width="21.7109375" style="23" customWidth="1"/>
    <col min="7174" max="7174" width="0" style="23" hidden="1" customWidth="1"/>
    <col min="7175" max="7175" width="22.85546875" style="23" customWidth="1"/>
    <col min="7176" max="7176" width="0" style="23" hidden="1" customWidth="1"/>
    <col min="7177" max="7177" width="15.28515625" style="23" customWidth="1"/>
    <col min="7178" max="7178" width="9.140625" style="23"/>
    <col min="7179" max="7184" width="0" style="23" hidden="1" customWidth="1"/>
    <col min="7185" max="7420" width="9.140625" style="23"/>
    <col min="7421" max="7421" width="1.85546875" style="23" customWidth="1"/>
    <col min="7422" max="7422" width="4.28515625" style="23" customWidth="1"/>
    <col min="7423" max="7423" width="10.42578125" style="23" customWidth="1"/>
    <col min="7424" max="7424" width="21.7109375" style="23" customWidth="1"/>
    <col min="7425" max="7425" width="11.7109375" style="23" bestFit="1" customWidth="1"/>
    <col min="7426" max="7426" width="8.28515625" style="23" customWidth="1"/>
    <col min="7427" max="7428" width="0" style="23" hidden="1" customWidth="1"/>
    <col min="7429" max="7429" width="21.7109375" style="23" customWidth="1"/>
    <col min="7430" max="7430" width="0" style="23" hidden="1" customWidth="1"/>
    <col min="7431" max="7431" width="22.85546875" style="23" customWidth="1"/>
    <col min="7432" max="7432" width="0" style="23" hidden="1" customWidth="1"/>
    <col min="7433" max="7433" width="15.28515625" style="23" customWidth="1"/>
    <col min="7434" max="7434" width="9.140625" style="23"/>
    <col min="7435" max="7440" width="0" style="23" hidden="1" customWidth="1"/>
    <col min="7441" max="7676" width="9.140625" style="23"/>
    <col min="7677" max="7677" width="1.85546875" style="23" customWidth="1"/>
    <col min="7678" max="7678" width="4.28515625" style="23" customWidth="1"/>
    <col min="7679" max="7679" width="10.42578125" style="23" customWidth="1"/>
    <col min="7680" max="7680" width="21.7109375" style="23" customWidth="1"/>
    <col min="7681" max="7681" width="11.7109375" style="23" bestFit="1" customWidth="1"/>
    <col min="7682" max="7682" width="8.28515625" style="23" customWidth="1"/>
    <col min="7683" max="7684" width="0" style="23" hidden="1" customWidth="1"/>
    <col min="7685" max="7685" width="21.7109375" style="23" customWidth="1"/>
    <col min="7686" max="7686" width="0" style="23" hidden="1" customWidth="1"/>
    <col min="7687" max="7687" width="22.85546875" style="23" customWidth="1"/>
    <col min="7688" max="7688" width="0" style="23" hidden="1" customWidth="1"/>
    <col min="7689" max="7689" width="15.28515625" style="23" customWidth="1"/>
    <col min="7690" max="7690" width="9.140625" style="23"/>
    <col min="7691" max="7696" width="0" style="23" hidden="1" customWidth="1"/>
    <col min="7697" max="7932" width="9.140625" style="23"/>
    <col min="7933" max="7933" width="1.85546875" style="23" customWidth="1"/>
    <col min="7934" max="7934" width="4.28515625" style="23" customWidth="1"/>
    <col min="7935" max="7935" width="10.42578125" style="23" customWidth="1"/>
    <col min="7936" max="7936" width="21.7109375" style="23" customWidth="1"/>
    <col min="7937" max="7937" width="11.7109375" style="23" bestFit="1" customWidth="1"/>
    <col min="7938" max="7938" width="8.28515625" style="23" customWidth="1"/>
    <col min="7939" max="7940" width="0" style="23" hidden="1" customWidth="1"/>
    <col min="7941" max="7941" width="21.7109375" style="23" customWidth="1"/>
    <col min="7942" max="7942" width="0" style="23" hidden="1" customWidth="1"/>
    <col min="7943" max="7943" width="22.85546875" style="23" customWidth="1"/>
    <col min="7944" max="7944" width="0" style="23" hidden="1" customWidth="1"/>
    <col min="7945" max="7945" width="15.28515625" style="23" customWidth="1"/>
    <col min="7946" max="7946" width="9.140625" style="23"/>
    <col min="7947" max="7952" width="0" style="23" hidden="1" customWidth="1"/>
    <col min="7953" max="8188" width="9.140625" style="23"/>
    <col min="8189" max="8189" width="1.85546875" style="23" customWidth="1"/>
    <col min="8190" max="8190" width="4.28515625" style="23" customWidth="1"/>
    <col min="8191" max="8191" width="10.42578125" style="23" customWidth="1"/>
    <col min="8192" max="8192" width="21.7109375" style="23" customWidth="1"/>
    <col min="8193" max="8193" width="11.7109375" style="23" bestFit="1" customWidth="1"/>
    <col min="8194" max="8194" width="8.28515625" style="23" customWidth="1"/>
    <col min="8195" max="8196" width="0" style="23" hidden="1" customWidth="1"/>
    <col min="8197" max="8197" width="21.7109375" style="23" customWidth="1"/>
    <col min="8198" max="8198" width="0" style="23" hidden="1" customWidth="1"/>
    <col min="8199" max="8199" width="22.85546875" style="23" customWidth="1"/>
    <col min="8200" max="8200" width="0" style="23" hidden="1" customWidth="1"/>
    <col min="8201" max="8201" width="15.28515625" style="23" customWidth="1"/>
    <col min="8202" max="8202" width="9.140625" style="23"/>
    <col min="8203" max="8208" width="0" style="23" hidden="1" customWidth="1"/>
    <col min="8209" max="8444" width="9.140625" style="23"/>
    <col min="8445" max="8445" width="1.85546875" style="23" customWidth="1"/>
    <col min="8446" max="8446" width="4.28515625" style="23" customWidth="1"/>
    <col min="8447" max="8447" width="10.42578125" style="23" customWidth="1"/>
    <col min="8448" max="8448" width="21.7109375" style="23" customWidth="1"/>
    <col min="8449" max="8449" width="11.7109375" style="23" bestFit="1" customWidth="1"/>
    <col min="8450" max="8450" width="8.28515625" style="23" customWidth="1"/>
    <col min="8451" max="8452" width="0" style="23" hidden="1" customWidth="1"/>
    <col min="8453" max="8453" width="21.7109375" style="23" customWidth="1"/>
    <col min="8454" max="8454" width="0" style="23" hidden="1" customWidth="1"/>
    <col min="8455" max="8455" width="22.85546875" style="23" customWidth="1"/>
    <col min="8456" max="8456" width="0" style="23" hidden="1" customWidth="1"/>
    <col min="8457" max="8457" width="15.28515625" style="23" customWidth="1"/>
    <col min="8458" max="8458" width="9.140625" style="23"/>
    <col min="8459" max="8464" width="0" style="23" hidden="1" customWidth="1"/>
    <col min="8465" max="8700" width="9.140625" style="23"/>
    <col min="8701" max="8701" width="1.85546875" style="23" customWidth="1"/>
    <col min="8702" max="8702" width="4.28515625" style="23" customWidth="1"/>
    <col min="8703" max="8703" width="10.42578125" style="23" customWidth="1"/>
    <col min="8704" max="8704" width="21.7109375" style="23" customWidth="1"/>
    <col min="8705" max="8705" width="11.7109375" style="23" bestFit="1" customWidth="1"/>
    <col min="8706" max="8706" width="8.28515625" style="23" customWidth="1"/>
    <col min="8707" max="8708" width="0" style="23" hidden="1" customWidth="1"/>
    <col min="8709" max="8709" width="21.7109375" style="23" customWidth="1"/>
    <col min="8710" max="8710" width="0" style="23" hidden="1" customWidth="1"/>
    <col min="8711" max="8711" width="22.85546875" style="23" customWidth="1"/>
    <col min="8712" max="8712" width="0" style="23" hidden="1" customWidth="1"/>
    <col min="8713" max="8713" width="15.28515625" style="23" customWidth="1"/>
    <col min="8714" max="8714" width="9.140625" style="23"/>
    <col min="8715" max="8720" width="0" style="23" hidden="1" customWidth="1"/>
    <col min="8721" max="8956" width="9.140625" style="23"/>
    <col min="8957" max="8957" width="1.85546875" style="23" customWidth="1"/>
    <col min="8958" max="8958" width="4.28515625" style="23" customWidth="1"/>
    <col min="8959" max="8959" width="10.42578125" style="23" customWidth="1"/>
    <col min="8960" max="8960" width="21.7109375" style="23" customWidth="1"/>
    <col min="8961" max="8961" width="11.7109375" style="23" bestFit="1" customWidth="1"/>
    <col min="8962" max="8962" width="8.28515625" style="23" customWidth="1"/>
    <col min="8963" max="8964" width="0" style="23" hidden="1" customWidth="1"/>
    <col min="8965" max="8965" width="21.7109375" style="23" customWidth="1"/>
    <col min="8966" max="8966" width="0" style="23" hidden="1" customWidth="1"/>
    <col min="8967" max="8967" width="22.85546875" style="23" customWidth="1"/>
    <col min="8968" max="8968" width="0" style="23" hidden="1" customWidth="1"/>
    <col min="8969" max="8969" width="15.28515625" style="23" customWidth="1"/>
    <col min="8970" max="8970" width="9.140625" style="23"/>
    <col min="8971" max="8976" width="0" style="23" hidden="1" customWidth="1"/>
    <col min="8977" max="9212" width="9.140625" style="23"/>
    <col min="9213" max="9213" width="1.85546875" style="23" customWidth="1"/>
    <col min="9214" max="9214" width="4.28515625" style="23" customWidth="1"/>
    <col min="9215" max="9215" width="10.42578125" style="23" customWidth="1"/>
    <col min="9216" max="9216" width="21.7109375" style="23" customWidth="1"/>
    <col min="9217" max="9217" width="11.7109375" style="23" bestFit="1" customWidth="1"/>
    <col min="9218" max="9218" width="8.28515625" style="23" customWidth="1"/>
    <col min="9219" max="9220" width="0" style="23" hidden="1" customWidth="1"/>
    <col min="9221" max="9221" width="21.7109375" style="23" customWidth="1"/>
    <col min="9222" max="9222" width="0" style="23" hidden="1" customWidth="1"/>
    <col min="9223" max="9223" width="22.85546875" style="23" customWidth="1"/>
    <col min="9224" max="9224" width="0" style="23" hidden="1" customWidth="1"/>
    <col min="9225" max="9225" width="15.28515625" style="23" customWidth="1"/>
    <col min="9226" max="9226" width="9.140625" style="23"/>
    <col min="9227" max="9232" width="0" style="23" hidden="1" customWidth="1"/>
    <col min="9233" max="9468" width="9.140625" style="23"/>
    <col min="9469" max="9469" width="1.85546875" style="23" customWidth="1"/>
    <col min="9470" max="9470" width="4.28515625" style="23" customWidth="1"/>
    <col min="9471" max="9471" width="10.42578125" style="23" customWidth="1"/>
    <col min="9472" max="9472" width="21.7109375" style="23" customWidth="1"/>
    <col min="9473" max="9473" width="11.7109375" style="23" bestFit="1" customWidth="1"/>
    <col min="9474" max="9474" width="8.28515625" style="23" customWidth="1"/>
    <col min="9475" max="9476" width="0" style="23" hidden="1" customWidth="1"/>
    <col min="9477" max="9477" width="21.7109375" style="23" customWidth="1"/>
    <col min="9478" max="9478" width="0" style="23" hidden="1" customWidth="1"/>
    <col min="9479" max="9479" width="22.85546875" style="23" customWidth="1"/>
    <col min="9480" max="9480" width="0" style="23" hidden="1" customWidth="1"/>
    <col min="9481" max="9481" width="15.28515625" style="23" customWidth="1"/>
    <col min="9482" max="9482" width="9.140625" style="23"/>
    <col min="9483" max="9488" width="0" style="23" hidden="1" customWidth="1"/>
    <col min="9489" max="9724" width="9.140625" style="23"/>
    <col min="9725" max="9725" width="1.85546875" style="23" customWidth="1"/>
    <col min="9726" max="9726" width="4.28515625" style="23" customWidth="1"/>
    <col min="9727" max="9727" width="10.42578125" style="23" customWidth="1"/>
    <col min="9728" max="9728" width="21.7109375" style="23" customWidth="1"/>
    <col min="9729" max="9729" width="11.7109375" style="23" bestFit="1" customWidth="1"/>
    <col min="9730" max="9730" width="8.28515625" style="23" customWidth="1"/>
    <col min="9731" max="9732" width="0" style="23" hidden="1" customWidth="1"/>
    <col min="9733" max="9733" width="21.7109375" style="23" customWidth="1"/>
    <col min="9734" max="9734" width="0" style="23" hidden="1" customWidth="1"/>
    <col min="9735" max="9735" width="22.85546875" style="23" customWidth="1"/>
    <col min="9736" max="9736" width="0" style="23" hidden="1" customWidth="1"/>
    <col min="9737" max="9737" width="15.28515625" style="23" customWidth="1"/>
    <col min="9738" max="9738" width="9.140625" style="23"/>
    <col min="9739" max="9744" width="0" style="23" hidden="1" customWidth="1"/>
    <col min="9745" max="9980" width="9.140625" style="23"/>
    <col min="9981" max="9981" width="1.85546875" style="23" customWidth="1"/>
    <col min="9982" max="9982" width="4.28515625" style="23" customWidth="1"/>
    <col min="9983" max="9983" width="10.42578125" style="23" customWidth="1"/>
    <col min="9984" max="9984" width="21.7109375" style="23" customWidth="1"/>
    <col min="9985" max="9985" width="11.7109375" style="23" bestFit="1" customWidth="1"/>
    <col min="9986" max="9986" width="8.28515625" style="23" customWidth="1"/>
    <col min="9987" max="9988" width="0" style="23" hidden="1" customWidth="1"/>
    <col min="9989" max="9989" width="21.7109375" style="23" customWidth="1"/>
    <col min="9990" max="9990" width="0" style="23" hidden="1" customWidth="1"/>
    <col min="9991" max="9991" width="22.85546875" style="23" customWidth="1"/>
    <col min="9992" max="9992" width="0" style="23" hidden="1" customWidth="1"/>
    <col min="9993" max="9993" width="15.28515625" style="23" customWidth="1"/>
    <col min="9994" max="9994" width="9.140625" style="23"/>
    <col min="9995" max="10000" width="0" style="23" hidden="1" customWidth="1"/>
    <col min="10001" max="10236" width="9.140625" style="23"/>
    <col min="10237" max="10237" width="1.85546875" style="23" customWidth="1"/>
    <col min="10238" max="10238" width="4.28515625" style="23" customWidth="1"/>
    <col min="10239" max="10239" width="10.42578125" style="23" customWidth="1"/>
    <col min="10240" max="10240" width="21.7109375" style="23" customWidth="1"/>
    <col min="10241" max="10241" width="11.7109375" style="23" bestFit="1" customWidth="1"/>
    <col min="10242" max="10242" width="8.28515625" style="23" customWidth="1"/>
    <col min="10243" max="10244" width="0" style="23" hidden="1" customWidth="1"/>
    <col min="10245" max="10245" width="21.7109375" style="23" customWidth="1"/>
    <col min="10246" max="10246" width="0" style="23" hidden="1" customWidth="1"/>
    <col min="10247" max="10247" width="22.85546875" style="23" customWidth="1"/>
    <col min="10248" max="10248" width="0" style="23" hidden="1" customWidth="1"/>
    <col min="10249" max="10249" width="15.28515625" style="23" customWidth="1"/>
    <col min="10250" max="10250" width="9.140625" style="23"/>
    <col min="10251" max="10256" width="0" style="23" hidden="1" customWidth="1"/>
    <col min="10257" max="10492" width="9.140625" style="23"/>
    <col min="10493" max="10493" width="1.85546875" style="23" customWidth="1"/>
    <col min="10494" max="10494" width="4.28515625" style="23" customWidth="1"/>
    <col min="10495" max="10495" width="10.42578125" style="23" customWidth="1"/>
    <col min="10496" max="10496" width="21.7109375" style="23" customWidth="1"/>
    <col min="10497" max="10497" width="11.7109375" style="23" bestFit="1" customWidth="1"/>
    <col min="10498" max="10498" width="8.28515625" style="23" customWidth="1"/>
    <col min="10499" max="10500" width="0" style="23" hidden="1" customWidth="1"/>
    <col min="10501" max="10501" width="21.7109375" style="23" customWidth="1"/>
    <col min="10502" max="10502" width="0" style="23" hidden="1" customWidth="1"/>
    <col min="10503" max="10503" width="22.85546875" style="23" customWidth="1"/>
    <col min="10504" max="10504" width="0" style="23" hidden="1" customWidth="1"/>
    <col min="10505" max="10505" width="15.28515625" style="23" customWidth="1"/>
    <col min="10506" max="10506" width="9.140625" style="23"/>
    <col min="10507" max="10512" width="0" style="23" hidden="1" customWidth="1"/>
    <col min="10513" max="10748" width="9.140625" style="23"/>
    <col min="10749" max="10749" width="1.85546875" style="23" customWidth="1"/>
    <col min="10750" max="10750" width="4.28515625" style="23" customWidth="1"/>
    <col min="10751" max="10751" width="10.42578125" style="23" customWidth="1"/>
    <col min="10752" max="10752" width="21.7109375" style="23" customWidth="1"/>
    <col min="10753" max="10753" width="11.7109375" style="23" bestFit="1" customWidth="1"/>
    <col min="10754" max="10754" width="8.28515625" style="23" customWidth="1"/>
    <col min="10755" max="10756" width="0" style="23" hidden="1" customWidth="1"/>
    <col min="10757" max="10757" width="21.7109375" style="23" customWidth="1"/>
    <col min="10758" max="10758" width="0" style="23" hidden="1" customWidth="1"/>
    <col min="10759" max="10759" width="22.85546875" style="23" customWidth="1"/>
    <col min="10760" max="10760" width="0" style="23" hidden="1" customWidth="1"/>
    <col min="10761" max="10761" width="15.28515625" style="23" customWidth="1"/>
    <col min="10762" max="10762" width="9.140625" style="23"/>
    <col min="10763" max="10768" width="0" style="23" hidden="1" customWidth="1"/>
    <col min="10769" max="11004" width="9.140625" style="23"/>
    <col min="11005" max="11005" width="1.85546875" style="23" customWidth="1"/>
    <col min="11006" max="11006" width="4.28515625" style="23" customWidth="1"/>
    <col min="11007" max="11007" width="10.42578125" style="23" customWidth="1"/>
    <col min="11008" max="11008" width="21.7109375" style="23" customWidth="1"/>
    <col min="11009" max="11009" width="11.7109375" style="23" bestFit="1" customWidth="1"/>
    <col min="11010" max="11010" width="8.28515625" style="23" customWidth="1"/>
    <col min="11011" max="11012" width="0" style="23" hidden="1" customWidth="1"/>
    <col min="11013" max="11013" width="21.7109375" style="23" customWidth="1"/>
    <col min="11014" max="11014" width="0" style="23" hidden="1" customWidth="1"/>
    <col min="11015" max="11015" width="22.85546875" style="23" customWidth="1"/>
    <col min="11016" max="11016" width="0" style="23" hidden="1" customWidth="1"/>
    <col min="11017" max="11017" width="15.28515625" style="23" customWidth="1"/>
    <col min="11018" max="11018" width="9.140625" style="23"/>
    <col min="11019" max="11024" width="0" style="23" hidden="1" customWidth="1"/>
    <col min="11025" max="11260" width="9.140625" style="23"/>
    <col min="11261" max="11261" width="1.85546875" style="23" customWidth="1"/>
    <col min="11262" max="11262" width="4.28515625" style="23" customWidth="1"/>
    <col min="11263" max="11263" width="10.42578125" style="23" customWidth="1"/>
    <col min="11264" max="11264" width="21.7109375" style="23" customWidth="1"/>
    <col min="11265" max="11265" width="11.7109375" style="23" bestFit="1" customWidth="1"/>
    <col min="11266" max="11266" width="8.28515625" style="23" customWidth="1"/>
    <col min="11267" max="11268" width="0" style="23" hidden="1" customWidth="1"/>
    <col min="11269" max="11269" width="21.7109375" style="23" customWidth="1"/>
    <col min="11270" max="11270" width="0" style="23" hidden="1" customWidth="1"/>
    <col min="11271" max="11271" width="22.85546875" style="23" customWidth="1"/>
    <col min="11272" max="11272" width="0" style="23" hidden="1" customWidth="1"/>
    <col min="11273" max="11273" width="15.28515625" style="23" customWidth="1"/>
    <col min="11274" max="11274" width="9.140625" style="23"/>
    <col min="11275" max="11280" width="0" style="23" hidden="1" customWidth="1"/>
    <col min="11281" max="11516" width="9.140625" style="23"/>
    <col min="11517" max="11517" width="1.85546875" style="23" customWidth="1"/>
    <col min="11518" max="11518" width="4.28515625" style="23" customWidth="1"/>
    <col min="11519" max="11519" width="10.42578125" style="23" customWidth="1"/>
    <col min="11520" max="11520" width="21.7109375" style="23" customWidth="1"/>
    <col min="11521" max="11521" width="11.7109375" style="23" bestFit="1" customWidth="1"/>
    <col min="11522" max="11522" width="8.28515625" style="23" customWidth="1"/>
    <col min="11523" max="11524" width="0" style="23" hidden="1" customWidth="1"/>
    <col min="11525" max="11525" width="21.7109375" style="23" customWidth="1"/>
    <col min="11526" max="11526" width="0" style="23" hidden="1" customWidth="1"/>
    <col min="11527" max="11527" width="22.85546875" style="23" customWidth="1"/>
    <col min="11528" max="11528" width="0" style="23" hidden="1" customWidth="1"/>
    <col min="11529" max="11529" width="15.28515625" style="23" customWidth="1"/>
    <col min="11530" max="11530" width="9.140625" style="23"/>
    <col min="11531" max="11536" width="0" style="23" hidden="1" customWidth="1"/>
    <col min="11537" max="11772" width="9.140625" style="23"/>
    <col min="11773" max="11773" width="1.85546875" style="23" customWidth="1"/>
    <col min="11774" max="11774" width="4.28515625" style="23" customWidth="1"/>
    <col min="11775" max="11775" width="10.42578125" style="23" customWidth="1"/>
    <col min="11776" max="11776" width="21.7109375" style="23" customWidth="1"/>
    <col min="11777" max="11777" width="11.7109375" style="23" bestFit="1" customWidth="1"/>
    <col min="11778" max="11778" width="8.28515625" style="23" customWidth="1"/>
    <col min="11779" max="11780" width="0" style="23" hidden="1" customWidth="1"/>
    <col min="11781" max="11781" width="21.7109375" style="23" customWidth="1"/>
    <col min="11782" max="11782" width="0" style="23" hidden="1" customWidth="1"/>
    <col min="11783" max="11783" width="22.85546875" style="23" customWidth="1"/>
    <col min="11784" max="11784" width="0" style="23" hidden="1" customWidth="1"/>
    <col min="11785" max="11785" width="15.28515625" style="23" customWidth="1"/>
    <col min="11786" max="11786" width="9.140625" style="23"/>
    <col min="11787" max="11792" width="0" style="23" hidden="1" customWidth="1"/>
    <col min="11793" max="12028" width="9.140625" style="23"/>
    <col min="12029" max="12029" width="1.85546875" style="23" customWidth="1"/>
    <col min="12030" max="12030" width="4.28515625" style="23" customWidth="1"/>
    <col min="12031" max="12031" width="10.42578125" style="23" customWidth="1"/>
    <col min="12032" max="12032" width="21.7109375" style="23" customWidth="1"/>
    <col min="12033" max="12033" width="11.7109375" style="23" bestFit="1" customWidth="1"/>
    <col min="12034" max="12034" width="8.28515625" style="23" customWidth="1"/>
    <col min="12035" max="12036" width="0" style="23" hidden="1" customWidth="1"/>
    <col min="12037" max="12037" width="21.7109375" style="23" customWidth="1"/>
    <col min="12038" max="12038" width="0" style="23" hidden="1" customWidth="1"/>
    <col min="12039" max="12039" width="22.85546875" style="23" customWidth="1"/>
    <col min="12040" max="12040" width="0" style="23" hidden="1" customWidth="1"/>
    <col min="12041" max="12041" width="15.28515625" style="23" customWidth="1"/>
    <col min="12042" max="12042" width="9.140625" style="23"/>
    <col min="12043" max="12048" width="0" style="23" hidden="1" customWidth="1"/>
    <col min="12049" max="12284" width="9.140625" style="23"/>
    <col min="12285" max="12285" width="1.85546875" style="23" customWidth="1"/>
    <col min="12286" max="12286" width="4.28515625" style="23" customWidth="1"/>
    <col min="12287" max="12287" width="10.42578125" style="23" customWidth="1"/>
    <col min="12288" max="12288" width="21.7109375" style="23" customWidth="1"/>
    <col min="12289" max="12289" width="11.7109375" style="23" bestFit="1" customWidth="1"/>
    <col min="12290" max="12290" width="8.28515625" style="23" customWidth="1"/>
    <col min="12291" max="12292" width="0" style="23" hidden="1" customWidth="1"/>
    <col min="12293" max="12293" width="21.7109375" style="23" customWidth="1"/>
    <col min="12294" max="12294" width="0" style="23" hidden="1" customWidth="1"/>
    <col min="12295" max="12295" width="22.85546875" style="23" customWidth="1"/>
    <col min="12296" max="12296" width="0" style="23" hidden="1" customWidth="1"/>
    <col min="12297" max="12297" width="15.28515625" style="23" customWidth="1"/>
    <col min="12298" max="12298" width="9.140625" style="23"/>
    <col min="12299" max="12304" width="0" style="23" hidden="1" customWidth="1"/>
    <col min="12305" max="12540" width="9.140625" style="23"/>
    <col min="12541" max="12541" width="1.85546875" style="23" customWidth="1"/>
    <col min="12542" max="12542" width="4.28515625" style="23" customWidth="1"/>
    <col min="12543" max="12543" width="10.42578125" style="23" customWidth="1"/>
    <col min="12544" max="12544" width="21.7109375" style="23" customWidth="1"/>
    <col min="12545" max="12545" width="11.7109375" style="23" bestFit="1" customWidth="1"/>
    <col min="12546" max="12546" width="8.28515625" style="23" customWidth="1"/>
    <col min="12547" max="12548" width="0" style="23" hidden="1" customWidth="1"/>
    <col min="12549" max="12549" width="21.7109375" style="23" customWidth="1"/>
    <col min="12550" max="12550" width="0" style="23" hidden="1" customWidth="1"/>
    <col min="12551" max="12551" width="22.85546875" style="23" customWidth="1"/>
    <col min="12552" max="12552" width="0" style="23" hidden="1" customWidth="1"/>
    <col min="12553" max="12553" width="15.28515625" style="23" customWidth="1"/>
    <col min="12554" max="12554" width="9.140625" style="23"/>
    <col min="12555" max="12560" width="0" style="23" hidden="1" customWidth="1"/>
    <col min="12561" max="12796" width="9.140625" style="23"/>
    <col min="12797" max="12797" width="1.85546875" style="23" customWidth="1"/>
    <col min="12798" max="12798" width="4.28515625" style="23" customWidth="1"/>
    <col min="12799" max="12799" width="10.42578125" style="23" customWidth="1"/>
    <col min="12800" max="12800" width="21.7109375" style="23" customWidth="1"/>
    <col min="12801" max="12801" width="11.7109375" style="23" bestFit="1" customWidth="1"/>
    <col min="12802" max="12802" width="8.28515625" style="23" customWidth="1"/>
    <col min="12803" max="12804" width="0" style="23" hidden="1" customWidth="1"/>
    <col min="12805" max="12805" width="21.7109375" style="23" customWidth="1"/>
    <col min="12806" max="12806" width="0" style="23" hidden="1" customWidth="1"/>
    <col min="12807" max="12807" width="22.85546875" style="23" customWidth="1"/>
    <col min="12808" max="12808" width="0" style="23" hidden="1" customWidth="1"/>
    <col min="12809" max="12809" width="15.28515625" style="23" customWidth="1"/>
    <col min="12810" max="12810" width="9.140625" style="23"/>
    <col min="12811" max="12816" width="0" style="23" hidden="1" customWidth="1"/>
    <col min="12817" max="13052" width="9.140625" style="23"/>
    <col min="13053" max="13053" width="1.85546875" style="23" customWidth="1"/>
    <col min="13054" max="13054" width="4.28515625" style="23" customWidth="1"/>
    <col min="13055" max="13055" width="10.42578125" style="23" customWidth="1"/>
    <col min="13056" max="13056" width="21.7109375" style="23" customWidth="1"/>
    <col min="13057" max="13057" width="11.7109375" style="23" bestFit="1" customWidth="1"/>
    <col min="13058" max="13058" width="8.28515625" style="23" customWidth="1"/>
    <col min="13059" max="13060" width="0" style="23" hidden="1" customWidth="1"/>
    <col min="13061" max="13061" width="21.7109375" style="23" customWidth="1"/>
    <col min="13062" max="13062" width="0" style="23" hidden="1" customWidth="1"/>
    <col min="13063" max="13063" width="22.85546875" style="23" customWidth="1"/>
    <col min="13064" max="13064" width="0" style="23" hidden="1" customWidth="1"/>
    <col min="13065" max="13065" width="15.28515625" style="23" customWidth="1"/>
    <col min="13066" max="13066" width="9.140625" style="23"/>
    <col min="13067" max="13072" width="0" style="23" hidden="1" customWidth="1"/>
    <col min="13073" max="13308" width="9.140625" style="23"/>
    <col min="13309" max="13309" width="1.85546875" style="23" customWidth="1"/>
    <col min="13310" max="13310" width="4.28515625" style="23" customWidth="1"/>
    <col min="13311" max="13311" width="10.42578125" style="23" customWidth="1"/>
    <col min="13312" max="13312" width="21.7109375" style="23" customWidth="1"/>
    <col min="13313" max="13313" width="11.7109375" style="23" bestFit="1" customWidth="1"/>
    <col min="13314" max="13314" width="8.28515625" style="23" customWidth="1"/>
    <col min="13315" max="13316" width="0" style="23" hidden="1" customWidth="1"/>
    <col min="13317" max="13317" width="21.7109375" style="23" customWidth="1"/>
    <col min="13318" max="13318" width="0" style="23" hidden="1" customWidth="1"/>
    <col min="13319" max="13319" width="22.85546875" style="23" customWidth="1"/>
    <col min="13320" max="13320" width="0" style="23" hidden="1" customWidth="1"/>
    <col min="13321" max="13321" width="15.28515625" style="23" customWidth="1"/>
    <col min="13322" max="13322" width="9.140625" style="23"/>
    <col min="13323" max="13328" width="0" style="23" hidden="1" customWidth="1"/>
    <col min="13329" max="13564" width="9.140625" style="23"/>
    <col min="13565" max="13565" width="1.85546875" style="23" customWidth="1"/>
    <col min="13566" max="13566" width="4.28515625" style="23" customWidth="1"/>
    <col min="13567" max="13567" width="10.42578125" style="23" customWidth="1"/>
    <col min="13568" max="13568" width="21.7109375" style="23" customWidth="1"/>
    <col min="13569" max="13569" width="11.7109375" style="23" bestFit="1" customWidth="1"/>
    <col min="13570" max="13570" width="8.28515625" style="23" customWidth="1"/>
    <col min="13571" max="13572" width="0" style="23" hidden="1" customWidth="1"/>
    <col min="13573" max="13573" width="21.7109375" style="23" customWidth="1"/>
    <col min="13574" max="13574" width="0" style="23" hidden="1" customWidth="1"/>
    <col min="13575" max="13575" width="22.85546875" style="23" customWidth="1"/>
    <col min="13576" max="13576" width="0" style="23" hidden="1" customWidth="1"/>
    <col min="13577" max="13577" width="15.28515625" style="23" customWidth="1"/>
    <col min="13578" max="13578" width="9.140625" style="23"/>
    <col min="13579" max="13584" width="0" style="23" hidden="1" customWidth="1"/>
    <col min="13585" max="13820" width="9.140625" style="23"/>
    <col min="13821" max="13821" width="1.85546875" style="23" customWidth="1"/>
    <col min="13822" max="13822" width="4.28515625" style="23" customWidth="1"/>
    <col min="13823" max="13823" width="10.42578125" style="23" customWidth="1"/>
    <col min="13824" max="13824" width="21.7109375" style="23" customWidth="1"/>
    <col min="13825" max="13825" width="11.7109375" style="23" bestFit="1" customWidth="1"/>
    <col min="13826" max="13826" width="8.28515625" style="23" customWidth="1"/>
    <col min="13827" max="13828" width="0" style="23" hidden="1" customWidth="1"/>
    <col min="13829" max="13829" width="21.7109375" style="23" customWidth="1"/>
    <col min="13830" max="13830" width="0" style="23" hidden="1" customWidth="1"/>
    <col min="13831" max="13831" width="22.85546875" style="23" customWidth="1"/>
    <col min="13832" max="13832" width="0" style="23" hidden="1" customWidth="1"/>
    <col min="13833" max="13833" width="15.28515625" style="23" customWidth="1"/>
    <col min="13834" max="13834" width="9.140625" style="23"/>
    <col min="13835" max="13840" width="0" style="23" hidden="1" customWidth="1"/>
    <col min="13841" max="14076" width="9.140625" style="23"/>
    <col min="14077" max="14077" width="1.85546875" style="23" customWidth="1"/>
    <col min="14078" max="14078" width="4.28515625" style="23" customWidth="1"/>
    <col min="14079" max="14079" width="10.42578125" style="23" customWidth="1"/>
    <col min="14080" max="14080" width="21.7109375" style="23" customWidth="1"/>
    <col min="14081" max="14081" width="11.7109375" style="23" bestFit="1" customWidth="1"/>
    <col min="14082" max="14082" width="8.28515625" style="23" customWidth="1"/>
    <col min="14083" max="14084" width="0" style="23" hidden="1" customWidth="1"/>
    <col min="14085" max="14085" width="21.7109375" style="23" customWidth="1"/>
    <col min="14086" max="14086" width="0" style="23" hidden="1" customWidth="1"/>
    <col min="14087" max="14087" width="22.85546875" style="23" customWidth="1"/>
    <col min="14088" max="14088" width="0" style="23" hidden="1" customWidth="1"/>
    <col min="14089" max="14089" width="15.28515625" style="23" customWidth="1"/>
    <col min="14090" max="14090" width="9.140625" style="23"/>
    <col min="14091" max="14096" width="0" style="23" hidden="1" customWidth="1"/>
    <col min="14097" max="14332" width="9.140625" style="23"/>
    <col min="14333" max="14333" width="1.85546875" style="23" customWidth="1"/>
    <col min="14334" max="14334" width="4.28515625" style="23" customWidth="1"/>
    <col min="14335" max="14335" width="10.42578125" style="23" customWidth="1"/>
    <col min="14336" max="14336" width="21.7109375" style="23" customWidth="1"/>
    <col min="14337" max="14337" width="11.7109375" style="23" bestFit="1" customWidth="1"/>
    <col min="14338" max="14338" width="8.28515625" style="23" customWidth="1"/>
    <col min="14339" max="14340" width="0" style="23" hidden="1" customWidth="1"/>
    <col min="14341" max="14341" width="21.7109375" style="23" customWidth="1"/>
    <col min="14342" max="14342" width="0" style="23" hidden="1" customWidth="1"/>
    <col min="14343" max="14343" width="22.85546875" style="23" customWidth="1"/>
    <col min="14344" max="14344" width="0" style="23" hidden="1" customWidth="1"/>
    <col min="14345" max="14345" width="15.28515625" style="23" customWidth="1"/>
    <col min="14346" max="14346" width="9.140625" style="23"/>
    <col min="14347" max="14352" width="0" style="23" hidden="1" customWidth="1"/>
    <col min="14353" max="14588" width="9.140625" style="23"/>
    <col min="14589" max="14589" width="1.85546875" style="23" customWidth="1"/>
    <col min="14590" max="14590" width="4.28515625" style="23" customWidth="1"/>
    <col min="14591" max="14591" width="10.42578125" style="23" customWidth="1"/>
    <col min="14592" max="14592" width="21.7109375" style="23" customWidth="1"/>
    <col min="14593" max="14593" width="11.7109375" style="23" bestFit="1" customWidth="1"/>
    <col min="14594" max="14594" width="8.28515625" style="23" customWidth="1"/>
    <col min="14595" max="14596" width="0" style="23" hidden="1" customWidth="1"/>
    <col min="14597" max="14597" width="21.7109375" style="23" customWidth="1"/>
    <col min="14598" max="14598" width="0" style="23" hidden="1" customWidth="1"/>
    <col min="14599" max="14599" width="22.85546875" style="23" customWidth="1"/>
    <col min="14600" max="14600" width="0" style="23" hidden="1" customWidth="1"/>
    <col min="14601" max="14601" width="15.28515625" style="23" customWidth="1"/>
    <col min="14602" max="14602" width="9.140625" style="23"/>
    <col min="14603" max="14608" width="0" style="23" hidden="1" customWidth="1"/>
    <col min="14609" max="14844" width="9.140625" style="23"/>
    <col min="14845" max="14845" width="1.85546875" style="23" customWidth="1"/>
    <col min="14846" max="14846" width="4.28515625" style="23" customWidth="1"/>
    <col min="14847" max="14847" width="10.42578125" style="23" customWidth="1"/>
    <col min="14848" max="14848" width="21.7109375" style="23" customWidth="1"/>
    <col min="14849" max="14849" width="11.7109375" style="23" bestFit="1" customWidth="1"/>
    <col min="14850" max="14850" width="8.28515625" style="23" customWidth="1"/>
    <col min="14851" max="14852" width="0" style="23" hidden="1" customWidth="1"/>
    <col min="14853" max="14853" width="21.7109375" style="23" customWidth="1"/>
    <col min="14854" max="14854" width="0" style="23" hidden="1" customWidth="1"/>
    <col min="14855" max="14855" width="22.85546875" style="23" customWidth="1"/>
    <col min="14856" max="14856" width="0" style="23" hidden="1" customWidth="1"/>
    <col min="14857" max="14857" width="15.28515625" style="23" customWidth="1"/>
    <col min="14858" max="14858" width="9.140625" style="23"/>
    <col min="14859" max="14864" width="0" style="23" hidden="1" customWidth="1"/>
    <col min="14865" max="15100" width="9.140625" style="23"/>
    <col min="15101" max="15101" width="1.85546875" style="23" customWidth="1"/>
    <col min="15102" max="15102" width="4.28515625" style="23" customWidth="1"/>
    <col min="15103" max="15103" width="10.42578125" style="23" customWidth="1"/>
    <col min="15104" max="15104" width="21.7109375" style="23" customWidth="1"/>
    <col min="15105" max="15105" width="11.7109375" style="23" bestFit="1" customWidth="1"/>
    <col min="15106" max="15106" width="8.28515625" style="23" customWidth="1"/>
    <col min="15107" max="15108" width="0" style="23" hidden="1" customWidth="1"/>
    <col min="15109" max="15109" width="21.7109375" style="23" customWidth="1"/>
    <col min="15110" max="15110" width="0" style="23" hidden="1" customWidth="1"/>
    <col min="15111" max="15111" width="22.85546875" style="23" customWidth="1"/>
    <col min="15112" max="15112" width="0" style="23" hidden="1" customWidth="1"/>
    <col min="15113" max="15113" width="15.28515625" style="23" customWidth="1"/>
    <col min="15114" max="15114" width="9.140625" style="23"/>
    <col min="15115" max="15120" width="0" style="23" hidden="1" customWidth="1"/>
    <col min="15121" max="15356" width="9.140625" style="23"/>
    <col min="15357" max="15357" width="1.85546875" style="23" customWidth="1"/>
    <col min="15358" max="15358" width="4.28515625" style="23" customWidth="1"/>
    <col min="15359" max="15359" width="10.42578125" style="23" customWidth="1"/>
    <col min="15360" max="15360" width="21.7109375" style="23" customWidth="1"/>
    <col min="15361" max="15361" width="11.7109375" style="23" bestFit="1" customWidth="1"/>
    <col min="15362" max="15362" width="8.28515625" style="23" customWidth="1"/>
    <col min="15363" max="15364" width="0" style="23" hidden="1" customWidth="1"/>
    <col min="15365" max="15365" width="21.7109375" style="23" customWidth="1"/>
    <col min="15366" max="15366" width="0" style="23" hidden="1" customWidth="1"/>
    <col min="15367" max="15367" width="22.85546875" style="23" customWidth="1"/>
    <col min="15368" max="15368" width="0" style="23" hidden="1" customWidth="1"/>
    <col min="15369" max="15369" width="15.28515625" style="23" customWidth="1"/>
    <col min="15370" max="15370" width="9.140625" style="23"/>
    <col min="15371" max="15376" width="0" style="23" hidden="1" customWidth="1"/>
    <col min="15377" max="15612" width="9.140625" style="23"/>
    <col min="15613" max="15613" width="1.85546875" style="23" customWidth="1"/>
    <col min="15614" max="15614" width="4.28515625" style="23" customWidth="1"/>
    <col min="15615" max="15615" width="10.42578125" style="23" customWidth="1"/>
    <col min="15616" max="15616" width="21.7109375" style="23" customWidth="1"/>
    <col min="15617" max="15617" width="11.7109375" style="23" bestFit="1" customWidth="1"/>
    <col min="15618" max="15618" width="8.28515625" style="23" customWidth="1"/>
    <col min="15619" max="15620" width="0" style="23" hidden="1" customWidth="1"/>
    <col min="15621" max="15621" width="21.7109375" style="23" customWidth="1"/>
    <col min="15622" max="15622" width="0" style="23" hidden="1" customWidth="1"/>
    <col min="15623" max="15623" width="22.85546875" style="23" customWidth="1"/>
    <col min="15624" max="15624" width="0" style="23" hidden="1" customWidth="1"/>
    <col min="15625" max="15625" width="15.28515625" style="23" customWidth="1"/>
    <col min="15626" max="15626" width="9.140625" style="23"/>
    <col min="15627" max="15632" width="0" style="23" hidden="1" customWidth="1"/>
    <col min="15633" max="15868" width="9.140625" style="23"/>
    <col min="15869" max="15869" width="1.85546875" style="23" customWidth="1"/>
    <col min="15870" max="15870" width="4.28515625" style="23" customWidth="1"/>
    <col min="15871" max="15871" width="10.42578125" style="23" customWidth="1"/>
    <col min="15872" max="15872" width="21.7109375" style="23" customWidth="1"/>
    <col min="15873" max="15873" width="11.7109375" style="23" bestFit="1" customWidth="1"/>
    <col min="15874" max="15874" width="8.28515625" style="23" customWidth="1"/>
    <col min="15875" max="15876" width="0" style="23" hidden="1" customWidth="1"/>
    <col min="15877" max="15877" width="21.7109375" style="23" customWidth="1"/>
    <col min="15878" max="15878" width="0" style="23" hidden="1" customWidth="1"/>
    <col min="15879" max="15879" width="22.85546875" style="23" customWidth="1"/>
    <col min="15880" max="15880" width="0" style="23" hidden="1" customWidth="1"/>
    <col min="15881" max="15881" width="15.28515625" style="23" customWidth="1"/>
    <col min="15882" max="15882" width="9.140625" style="23"/>
    <col min="15883" max="15888" width="0" style="23" hidden="1" customWidth="1"/>
    <col min="15889" max="16124" width="9.140625" style="23"/>
    <col min="16125" max="16125" width="1.85546875" style="23" customWidth="1"/>
    <col min="16126" max="16126" width="4.28515625" style="23" customWidth="1"/>
    <col min="16127" max="16127" width="10.42578125" style="23" customWidth="1"/>
    <col min="16128" max="16128" width="21.7109375" style="23" customWidth="1"/>
    <col min="16129" max="16129" width="11.7109375" style="23" bestFit="1" customWidth="1"/>
    <col min="16130" max="16130" width="8.28515625" style="23" customWidth="1"/>
    <col min="16131" max="16132" width="0" style="23" hidden="1" customWidth="1"/>
    <col min="16133" max="16133" width="21.7109375" style="23" customWidth="1"/>
    <col min="16134" max="16134" width="0" style="23" hidden="1" customWidth="1"/>
    <col min="16135" max="16135" width="22.85546875" style="23" customWidth="1"/>
    <col min="16136" max="16136" width="0" style="23" hidden="1" customWidth="1"/>
    <col min="16137" max="16137" width="15.28515625" style="23" customWidth="1"/>
    <col min="16138" max="16138" width="9.140625" style="23"/>
    <col min="16139" max="16144" width="0" style="23" hidden="1" customWidth="1"/>
    <col min="16145" max="16384" width="9.140625" style="23"/>
  </cols>
  <sheetData>
    <row r="1" spans="2:13" ht="13.5" thickBot="1" x14ac:dyDescent="0.25"/>
    <row r="2" spans="2:13" ht="15" x14ac:dyDescent="0.25">
      <c r="B2" s="718" t="s">
        <v>98</v>
      </c>
      <c r="C2" s="719"/>
      <c r="D2" s="720"/>
      <c r="E2" s="47"/>
      <c r="F2" s="47"/>
      <c r="G2" s="48"/>
      <c r="H2" s="49" t="s">
        <v>11</v>
      </c>
    </row>
    <row r="3" spans="2:13" ht="15" x14ac:dyDescent="0.25">
      <c r="B3" s="50" t="s">
        <v>99</v>
      </c>
      <c r="C3" s="51"/>
      <c r="D3" s="52"/>
      <c r="E3" s="721" t="s">
        <v>100</v>
      </c>
      <c r="F3" s="722"/>
      <c r="G3" s="723"/>
      <c r="H3" s="53"/>
    </row>
    <row r="4" spans="2:13" ht="15" x14ac:dyDescent="0.25">
      <c r="B4" s="54" t="s">
        <v>20</v>
      </c>
      <c r="C4" s="51"/>
      <c r="D4" s="52"/>
      <c r="E4" s="721" t="s">
        <v>101</v>
      </c>
      <c r="F4" s="722"/>
      <c r="G4" s="723"/>
      <c r="H4" s="55" t="s">
        <v>14</v>
      </c>
      <c r="I4" s="25"/>
    </row>
    <row r="5" spans="2:13" ht="15" x14ac:dyDescent="0.25">
      <c r="B5" s="54" t="s">
        <v>18</v>
      </c>
      <c r="C5" s="51"/>
      <c r="D5" s="52"/>
      <c r="E5" s="722" t="s">
        <v>102</v>
      </c>
      <c r="F5" s="722"/>
      <c r="G5" s="723"/>
      <c r="H5" s="56" t="s">
        <v>16</v>
      </c>
    </row>
    <row r="6" spans="2:13" ht="15" x14ac:dyDescent="0.25">
      <c r="B6" s="54"/>
      <c r="C6" s="51"/>
      <c r="D6" s="52"/>
      <c r="E6" s="721" t="s">
        <v>19</v>
      </c>
      <c r="F6" s="722"/>
      <c r="G6" s="723"/>
      <c r="H6" s="56" t="s">
        <v>195</v>
      </c>
    </row>
    <row r="7" spans="2:13" ht="15" x14ac:dyDescent="0.25">
      <c r="B7" s="57"/>
      <c r="C7" s="58"/>
      <c r="D7" s="59"/>
      <c r="E7" s="722" t="s">
        <v>102</v>
      </c>
      <c r="F7" s="722"/>
      <c r="G7" s="723"/>
      <c r="H7" s="60"/>
    </row>
    <row r="8" spans="2:13" ht="15" x14ac:dyDescent="0.25">
      <c r="B8" s="61" t="s">
        <v>23</v>
      </c>
      <c r="C8" s="62"/>
      <c r="D8" s="63"/>
      <c r="E8" s="51"/>
      <c r="F8" s="51"/>
      <c r="G8" s="64"/>
      <c r="H8" s="53"/>
    </row>
    <row r="9" spans="2:13" ht="15" x14ac:dyDescent="0.25">
      <c r="B9" s="54"/>
      <c r="C9" s="51"/>
      <c r="D9" s="52"/>
      <c r="E9" s="722" t="s">
        <v>622</v>
      </c>
      <c r="F9" s="722"/>
      <c r="G9" s="723"/>
      <c r="H9" s="53"/>
    </row>
    <row r="10" spans="2:13" ht="15" x14ac:dyDescent="0.25">
      <c r="B10" s="727" t="s">
        <v>24</v>
      </c>
      <c r="C10" s="728"/>
      <c r="D10" s="729"/>
      <c r="E10" s="51"/>
      <c r="F10" s="51"/>
      <c r="G10" s="64"/>
      <c r="H10" s="53"/>
    </row>
    <row r="11" spans="2:13" ht="30.75" customHeight="1" thickBot="1" x14ac:dyDescent="0.3">
      <c r="B11" s="65"/>
      <c r="C11" s="66"/>
      <c r="D11" s="67"/>
      <c r="E11" s="66"/>
      <c r="F11" s="66"/>
      <c r="G11" s="68"/>
      <c r="H11" s="69" t="s">
        <v>103</v>
      </c>
    </row>
    <row r="12" spans="2:13" s="26" customFormat="1" ht="34.5" customHeight="1" thickBot="1" x14ac:dyDescent="0.25">
      <c r="B12" s="70"/>
      <c r="C12" s="71"/>
      <c r="D12" s="71"/>
      <c r="E12" s="71"/>
      <c r="F12" s="71"/>
      <c r="G12" s="73" t="s">
        <v>104</v>
      </c>
      <c r="H12" s="73" t="s">
        <v>105</v>
      </c>
      <c r="M12" s="27"/>
    </row>
    <row r="13" spans="2:13" s="28" customFormat="1" ht="20.25" customHeight="1" x14ac:dyDescent="0.2">
      <c r="B13" s="74" t="s">
        <v>106</v>
      </c>
      <c r="C13" s="75" t="s">
        <v>107</v>
      </c>
      <c r="D13" s="75"/>
      <c r="E13" s="75"/>
      <c r="F13" s="76"/>
      <c r="G13" s="77">
        <f>SUM(G14:G19)</f>
        <v>95780389.620000005</v>
      </c>
      <c r="H13" s="78">
        <f>SUM(H14:H19)</f>
        <v>119557421.93000001</v>
      </c>
      <c r="I13" s="29"/>
      <c r="M13" s="29"/>
    </row>
    <row r="14" spans="2:13" s="31" customFormat="1" ht="20.100000000000001" customHeight="1" x14ac:dyDescent="0.2">
      <c r="B14" s="79" t="s">
        <v>108</v>
      </c>
      <c r="C14" s="80" t="s">
        <v>109</v>
      </c>
      <c r="D14" s="80"/>
      <c r="E14" s="80"/>
      <c r="F14" s="81"/>
      <c r="G14" s="83">
        <v>90962383.510000005</v>
      </c>
      <c r="H14" s="83">
        <v>114988523.51000001</v>
      </c>
      <c r="I14" s="29"/>
      <c r="M14" s="32"/>
    </row>
    <row r="15" spans="2:13" s="2" customFormat="1" ht="30.75" customHeight="1" x14ac:dyDescent="0.2">
      <c r="B15" s="79" t="s">
        <v>110</v>
      </c>
      <c r="C15" s="724" t="s">
        <v>111</v>
      </c>
      <c r="D15" s="724"/>
      <c r="E15" s="724"/>
      <c r="F15" s="724"/>
      <c r="G15" s="113">
        <v>0</v>
      </c>
      <c r="H15" s="84">
        <v>0</v>
      </c>
      <c r="I15" s="29"/>
      <c r="M15" s="34"/>
    </row>
    <row r="16" spans="2:13" s="2" customFormat="1" ht="32.25" customHeight="1" x14ac:dyDescent="0.2">
      <c r="B16" s="79" t="s">
        <v>112</v>
      </c>
      <c r="C16" s="730" t="s">
        <v>113</v>
      </c>
      <c r="D16" s="730"/>
      <c r="E16" s="730"/>
      <c r="F16" s="731"/>
      <c r="G16" s="84">
        <v>0</v>
      </c>
      <c r="H16" s="84">
        <v>0</v>
      </c>
      <c r="I16" s="29"/>
      <c r="M16" s="34"/>
    </row>
    <row r="17" spans="1:13" s="2" customFormat="1" ht="20.100000000000001" customHeight="1" x14ac:dyDescent="0.2">
      <c r="B17" s="79" t="s">
        <v>114</v>
      </c>
      <c r="C17" s="80" t="s">
        <v>115</v>
      </c>
      <c r="D17" s="80"/>
      <c r="E17" s="80"/>
      <c r="F17" s="85"/>
      <c r="G17" s="84">
        <v>0</v>
      </c>
      <c r="H17" s="84">
        <v>0</v>
      </c>
      <c r="I17" s="29"/>
      <c r="M17" s="34"/>
    </row>
    <row r="18" spans="1:13" s="2" customFormat="1" ht="20.100000000000001" customHeight="1" x14ac:dyDescent="0.2">
      <c r="B18" s="79" t="s">
        <v>116</v>
      </c>
      <c r="C18" s="86" t="s">
        <v>117</v>
      </c>
      <c r="D18" s="86"/>
      <c r="E18" s="86"/>
      <c r="F18" s="86"/>
      <c r="G18" s="114">
        <v>0</v>
      </c>
      <c r="H18" s="87">
        <v>0</v>
      </c>
      <c r="I18" s="29"/>
      <c r="M18" s="34"/>
    </row>
    <row r="19" spans="1:13" s="2" customFormat="1" ht="20.100000000000001" customHeight="1" x14ac:dyDescent="0.2">
      <c r="B19" s="79" t="s">
        <v>118</v>
      </c>
      <c r="C19" s="86" t="s">
        <v>119</v>
      </c>
      <c r="D19" s="86"/>
      <c r="E19" s="86"/>
      <c r="F19" s="86"/>
      <c r="G19" s="87">
        <v>4818006.1100000003</v>
      </c>
      <c r="H19" s="87">
        <v>4568898.42</v>
      </c>
      <c r="I19" s="29"/>
      <c r="M19" s="34"/>
    </row>
    <row r="20" spans="1:13" s="28" customFormat="1" ht="21.75" customHeight="1" x14ac:dyDescent="0.2">
      <c r="B20" s="88" t="s">
        <v>120</v>
      </c>
      <c r="C20" s="725" t="s">
        <v>121</v>
      </c>
      <c r="D20" s="726"/>
      <c r="E20" s="726"/>
      <c r="F20" s="726"/>
      <c r="G20" s="89">
        <f>SUM(G21:G30)</f>
        <v>163736389.81</v>
      </c>
      <c r="H20" s="89">
        <f>SUM(H21:H30)</f>
        <v>179103104.86000001</v>
      </c>
      <c r="I20" s="29"/>
      <c r="M20" s="29"/>
    </row>
    <row r="21" spans="1:13" s="2" customFormat="1" ht="20.100000000000001" customHeight="1" x14ac:dyDescent="0.2">
      <c r="B21" s="79" t="s">
        <v>108</v>
      </c>
      <c r="C21" s="86" t="s">
        <v>122</v>
      </c>
      <c r="D21" s="86"/>
      <c r="E21" s="86"/>
      <c r="F21" s="90"/>
      <c r="G21" s="83">
        <v>5810585.4800000004</v>
      </c>
      <c r="H21" s="83">
        <v>6695553.0899999999</v>
      </c>
      <c r="I21" s="29"/>
      <c r="M21" s="34"/>
    </row>
    <row r="22" spans="1:13" s="2" customFormat="1" ht="20.100000000000001" customHeight="1" x14ac:dyDescent="0.2">
      <c r="B22" s="79" t="s">
        <v>110</v>
      </c>
      <c r="C22" s="86" t="s">
        <v>123</v>
      </c>
      <c r="D22" s="86"/>
      <c r="E22" s="86"/>
      <c r="F22" s="86"/>
      <c r="G22" s="83">
        <v>4065035.85</v>
      </c>
      <c r="H22" s="83">
        <v>3407882.19</v>
      </c>
      <c r="I22" s="29"/>
      <c r="M22" s="34"/>
    </row>
    <row r="23" spans="1:13" s="2" customFormat="1" ht="20.100000000000001" customHeight="1" x14ac:dyDescent="0.2">
      <c r="B23" s="79" t="s">
        <v>112</v>
      </c>
      <c r="C23" s="86" t="s">
        <v>3</v>
      </c>
      <c r="D23" s="86"/>
      <c r="E23" s="86"/>
      <c r="F23" s="90"/>
      <c r="G23" s="83">
        <v>47983245.68</v>
      </c>
      <c r="H23" s="83">
        <v>52711559.18</v>
      </c>
      <c r="I23" s="29"/>
      <c r="M23" s="34"/>
    </row>
    <row r="24" spans="1:13" s="2" customFormat="1" ht="20.100000000000001" customHeight="1" x14ac:dyDescent="0.2">
      <c r="B24" s="79" t="s">
        <v>114</v>
      </c>
      <c r="C24" s="86" t="s">
        <v>124</v>
      </c>
      <c r="D24" s="86"/>
      <c r="E24" s="86"/>
      <c r="F24" s="90"/>
      <c r="G24" s="83">
        <v>204392.2</v>
      </c>
      <c r="H24" s="83">
        <v>348618.92</v>
      </c>
      <c r="I24" s="29"/>
      <c r="M24" s="34"/>
    </row>
    <row r="25" spans="1:13" s="31" customFormat="1" ht="20.100000000000001" customHeight="1" x14ac:dyDescent="0.2">
      <c r="B25" s="79" t="s">
        <v>116</v>
      </c>
      <c r="C25" s="86" t="s">
        <v>125</v>
      </c>
      <c r="D25" s="86"/>
      <c r="E25" s="86"/>
      <c r="F25" s="86"/>
      <c r="G25" s="83">
        <v>52464913.899999999</v>
      </c>
      <c r="H25" s="83">
        <v>57883562.759999998</v>
      </c>
      <c r="I25" s="29"/>
      <c r="M25" s="32"/>
    </row>
    <row r="26" spans="1:13" s="31" customFormat="1" ht="27" customHeight="1" x14ac:dyDescent="0.2">
      <c r="B26" s="91" t="s">
        <v>118</v>
      </c>
      <c r="C26" s="732" t="s">
        <v>126</v>
      </c>
      <c r="D26" s="732"/>
      <c r="E26" s="732"/>
      <c r="F26" s="732"/>
      <c r="G26" s="83">
        <v>9806420.6199999992</v>
      </c>
      <c r="H26" s="83">
        <v>10792004.949999999</v>
      </c>
      <c r="I26" s="29"/>
      <c r="M26" s="32"/>
    </row>
    <row r="27" spans="1:13" s="31" customFormat="1" ht="20.100000000000001" customHeight="1" x14ac:dyDescent="0.2">
      <c r="A27" s="35"/>
      <c r="B27" s="91" t="s">
        <v>127</v>
      </c>
      <c r="C27" s="92" t="s">
        <v>128</v>
      </c>
      <c r="D27" s="92"/>
      <c r="E27" s="92"/>
      <c r="F27" s="93"/>
      <c r="G27" s="94">
        <v>355159.6</v>
      </c>
      <c r="H27" s="94">
        <v>520150.2</v>
      </c>
      <c r="I27" s="29"/>
      <c r="M27" s="32"/>
    </row>
    <row r="28" spans="1:13" s="31" customFormat="1" ht="20.100000000000001" customHeight="1" x14ac:dyDescent="0.2">
      <c r="B28" s="79" t="s">
        <v>129</v>
      </c>
      <c r="C28" s="86" t="s">
        <v>130</v>
      </c>
      <c r="D28" s="86"/>
      <c r="E28" s="86"/>
      <c r="F28" s="90"/>
      <c r="G28" s="87">
        <v>0</v>
      </c>
      <c r="H28" s="87">
        <v>0</v>
      </c>
      <c r="I28" s="29"/>
      <c r="M28" s="32"/>
    </row>
    <row r="29" spans="1:13" s="31" customFormat="1" ht="20.100000000000001" customHeight="1" x14ac:dyDescent="0.2">
      <c r="B29" s="79" t="s">
        <v>131</v>
      </c>
      <c r="C29" s="86" t="s">
        <v>132</v>
      </c>
      <c r="D29" s="86"/>
      <c r="E29" s="86"/>
      <c r="F29" s="90"/>
      <c r="G29" s="83">
        <v>43046636.479999997</v>
      </c>
      <c r="H29" s="83">
        <v>46743773.57</v>
      </c>
      <c r="I29" s="29"/>
      <c r="M29" s="32"/>
    </row>
    <row r="30" spans="1:13" s="31" customFormat="1" ht="20.100000000000001" customHeight="1" x14ac:dyDescent="0.2">
      <c r="B30" s="79" t="s">
        <v>133</v>
      </c>
      <c r="C30" s="80" t="s">
        <v>134</v>
      </c>
      <c r="D30" s="80"/>
      <c r="E30" s="80"/>
      <c r="F30" s="80"/>
      <c r="G30" s="115">
        <v>0</v>
      </c>
      <c r="H30" s="84">
        <v>0</v>
      </c>
      <c r="I30" s="29"/>
      <c r="M30" s="32"/>
    </row>
    <row r="31" spans="1:13" s="28" customFormat="1" ht="22.5" customHeight="1" x14ac:dyDescent="0.2">
      <c r="B31" s="95" t="s">
        <v>135</v>
      </c>
      <c r="C31" s="96" t="s">
        <v>136</v>
      </c>
      <c r="D31" s="96"/>
      <c r="E31" s="96"/>
      <c r="F31" s="97"/>
      <c r="G31" s="98">
        <f>G13-G20</f>
        <v>-67956000.189999998</v>
      </c>
      <c r="H31" s="78">
        <f>H13-H20</f>
        <v>-59545682.930000007</v>
      </c>
      <c r="I31" s="29"/>
      <c r="M31" s="29"/>
    </row>
    <row r="32" spans="1:13" s="28" customFormat="1" ht="21.75" customHeight="1" x14ac:dyDescent="0.2">
      <c r="B32" s="95" t="s">
        <v>137</v>
      </c>
      <c r="C32" s="96" t="s">
        <v>4</v>
      </c>
      <c r="D32" s="96"/>
      <c r="E32" s="96"/>
      <c r="F32" s="97"/>
      <c r="G32" s="98">
        <f>SUM(G33:G35)</f>
        <v>77532968.069999993</v>
      </c>
      <c r="H32" s="78">
        <f>SUM(H33:H35)</f>
        <v>175648591.17000002</v>
      </c>
      <c r="I32" s="29"/>
      <c r="M32" s="29"/>
    </row>
    <row r="33" spans="2:17" s="31" customFormat="1" ht="20.100000000000001" customHeight="1" x14ac:dyDescent="0.2">
      <c r="B33" s="79" t="s">
        <v>108</v>
      </c>
      <c r="C33" s="80" t="s">
        <v>138</v>
      </c>
      <c r="D33" s="80"/>
      <c r="E33" s="80"/>
      <c r="F33" s="80"/>
      <c r="G33" s="83">
        <v>47748921.439999998</v>
      </c>
      <c r="H33" s="83">
        <v>69197494.079999998</v>
      </c>
      <c r="I33" s="29"/>
      <c r="M33" s="32"/>
    </row>
    <row r="34" spans="2:17" s="31" customFormat="1" ht="16.5" customHeight="1" x14ac:dyDescent="0.2">
      <c r="B34" s="79" t="s">
        <v>110</v>
      </c>
      <c r="C34" s="80" t="s">
        <v>5</v>
      </c>
      <c r="D34" s="80"/>
      <c r="E34" s="80"/>
      <c r="F34" s="85"/>
      <c r="G34" s="84">
        <v>0</v>
      </c>
      <c r="H34" s="84">
        <v>0</v>
      </c>
      <c r="I34" s="29"/>
      <c r="M34" s="32"/>
    </row>
    <row r="35" spans="2:17" s="31" customFormat="1" ht="20.100000000000001" customHeight="1" x14ac:dyDescent="0.2">
      <c r="B35" s="79" t="s">
        <v>112</v>
      </c>
      <c r="C35" s="80" t="s">
        <v>139</v>
      </c>
      <c r="D35" s="80"/>
      <c r="E35" s="80"/>
      <c r="F35" s="80"/>
      <c r="G35" s="83">
        <v>29784046.629999999</v>
      </c>
      <c r="H35" s="83">
        <v>106451097.09</v>
      </c>
      <c r="I35" s="29"/>
      <c r="L35" s="31" t="s">
        <v>140</v>
      </c>
      <c r="O35" s="32">
        <v>6680241.8799999999</v>
      </c>
    </row>
    <row r="36" spans="2:17" s="28" customFormat="1" ht="24.75" customHeight="1" x14ac:dyDescent="0.2">
      <c r="B36" s="95" t="s">
        <v>141</v>
      </c>
      <c r="C36" s="96" t="s">
        <v>6</v>
      </c>
      <c r="D36" s="96"/>
      <c r="E36" s="96"/>
      <c r="F36" s="97"/>
      <c r="G36" s="98">
        <f>SUM(G37:G38)</f>
        <v>23896093.109999999</v>
      </c>
      <c r="H36" s="78">
        <f>SUM(H37:H38)</f>
        <v>47205477.82</v>
      </c>
      <c r="I36" s="29"/>
      <c r="M36" s="29"/>
    </row>
    <row r="37" spans="2:17" s="31" customFormat="1" ht="60.75" customHeight="1" x14ac:dyDescent="0.2">
      <c r="B37" s="79" t="s">
        <v>108</v>
      </c>
      <c r="C37" s="724" t="s">
        <v>142</v>
      </c>
      <c r="D37" s="724"/>
      <c r="E37" s="724"/>
      <c r="F37" s="724"/>
      <c r="G37" s="115">
        <v>0</v>
      </c>
      <c r="H37" s="84">
        <v>0</v>
      </c>
      <c r="I37" s="29"/>
      <c r="J37" s="30"/>
      <c r="M37" s="32"/>
      <c r="Q37" s="30"/>
    </row>
    <row r="38" spans="2:17" s="31" customFormat="1" ht="21" customHeight="1" x14ac:dyDescent="0.2">
      <c r="B38" s="79" t="s">
        <v>110</v>
      </c>
      <c r="C38" s="80" t="s">
        <v>6</v>
      </c>
      <c r="D38" s="80"/>
      <c r="E38" s="80"/>
      <c r="F38" s="80"/>
      <c r="G38" s="83">
        <v>23896093.109999999</v>
      </c>
      <c r="H38" s="83">
        <v>47205477.82</v>
      </c>
      <c r="I38" s="29"/>
      <c r="M38" s="32"/>
    </row>
    <row r="39" spans="2:17" s="28" customFormat="1" ht="23.25" customHeight="1" x14ac:dyDescent="0.2">
      <c r="B39" s="95" t="s">
        <v>143</v>
      </c>
      <c r="C39" s="96" t="s">
        <v>144</v>
      </c>
      <c r="D39" s="96"/>
      <c r="E39" s="96"/>
      <c r="F39" s="96"/>
      <c r="G39" s="98">
        <f>G31+G32-G36</f>
        <v>-14319125.230000004</v>
      </c>
      <c r="H39" s="98">
        <f>H31+H32-H36</f>
        <v>68897430.420000017</v>
      </c>
      <c r="I39" s="29"/>
      <c r="M39" s="29"/>
    </row>
    <row r="40" spans="2:17" s="28" customFormat="1" ht="21" customHeight="1" x14ac:dyDescent="0.2">
      <c r="B40" s="95" t="s">
        <v>145</v>
      </c>
      <c r="C40" s="96" t="s">
        <v>146</v>
      </c>
      <c r="D40" s="96"/>
      <c r="E40" s="96"/>
      <c r="F40" s="96"/>
      <c r="G40" s="101">
        <f>SUM(G41:G43)</f>
        <v>18924743.23</v>
      </c>
      <c r="H40" s="101">
        <f>SUM(H41:H43)</f>
        <v>49049839.699999996</v>
      </c>
      <c r="I40" s="29"/>
      <c r="M40" s="29"/>
    </row>
    <row r="41" spans="2:17" s="31" customFormat="1" ht="15.75" customHeight="1" x14ac:dyDescent="0.2">
      <c r="B41" s="79" t="s">
        <v>108</v>
      </c>
      <c r="C41" s="80" t="s">
        <v>7</v>
      </c>
      <c r="D41" s="80"/>
      <c r="E41" s="80"/>
      <c r="F41" s="80"/>
      <c r="G41" s="116">
        <v>0</v>
      </c>
      <c r="H41" s="84">
        <v>0</v>
      </c>
      <c r="I41" s="29"/>
      <c r="M41" s="32"/>
    </row>
    <row r="42" spans="2:17" s="31" customFormat="1" ht="16.5" customHeight="1" x14ac:dyDescent="0.2">
      <c r="B42" s="79" t="s">
        <v>110</v>
      </c>
      <c r="C42" s="80" t="s">
        <v>147</v>
      </c>
      <c r="D42" s="80"/>
      <c r="E42" s="80"/>
      <c r="F42" s="80"/>
      <c r="G42" s="83">
        <v>17328164.949999999</v>
      </c>
      <c r="H42" s="83">
        <v>15380798.9</v>
      </c>
      <c r="I42" s="29"/>
      <c r="M42" s="32"/>
    </row>
    <row r="43" spans="2:17" s="31" customFormat="1" ht="15.75" customHeight="1" x14ac:dyDescent="0.2">
      <c r="B43" s="79" t="s">
        <v>112</v>
      </c>
      <c r="C43" s="80" t="s">
        <v>0</v>
      </c>
      <c r="D43" s="80"/>
      <c r="E43" s="80"/>
      <c r="F43" s="80"/>
      <c r="G43" s="83">
        <v>1596578.28</v>
      </c>
      <c r="H43" s="83">
        <v>33669040.799999997</v>
      </c>
      <c r="I43" s="29"/>
      <c r="M43" s="32"/>
    </row>
    <row r="44" spans="2:17" s="28" customFormat="1" ht="21.75" customHeight="1" x14ac:dyDescent="0.2">
      <c r="B44" s="95" t="s">
        <v>148</v>
      </c>
      <c r="C44" s="96" t="s">
        <v>149</v>
      </c>
      <c r="D44" s="96"/>
      <c r="E44" s="96"/>
      <c r="F44" s="96"/>
      <c r="G44" s="98">
        <f>SUM(G45:G46)</f>
        <v>83048751.140000001</v>
      </c>
      <c r="H44" s="98">
        <f>SUM(H45:H46)</f>
        <v>26047263.879999999</v>
      </c>
      <c r="I44" s="29"/>
      <c r="M44" s="29"/>
    </row>
    <row r="45" spans="2:17" s="31" customFormat="1" ht="14.25" customHeight="1" x14ac:dyDescent="0.2">
      <c r="B45" s="79" t="s">
        <v>108</v>
      </c>
      <c r="C45" s="80" t="s">
        <v>147</v>
      </c>
      <c r="D45" s="80"/>
      <c r="E45" s="80"/>
      <c r="F45" s="85"/>
      <c r="G45" s="83">
        <v>146903.01</v>
      </c>
      <c r="H45" s="83">
        <v>200649.56</v>
      </c>
      <c r="I45" s="29"/>
      <c r="M45" s="32"/>
    </row>
    <row r="46" spans="2:17" s="31" customFormat="1" ht="14.25" customHeight="1" x14ac:dyDescent="0.2">
      <c r="B46" s="79" t="s">
        <v>110</v>
      </c>
      <c r="C46" s="80" t="s">
        <v>0</v>
      </c>
      <c r="D46" s="80"/>
      <c r="E46" s="80"/>
      <c r="F46" s="80"/>
      <c r="G46" s="83">
        <v>82901848.129999995</v>
      </c>
      <c r="H46" s="83">
        <v>25846614.32</v>
      </c>
      <c r="I46" s="29"/>
      <c r="M46" s="32"/>
    </row>
    <row r="47" spans="2:17" s="28" customFormat="1" ht="23.25" customHeight="1" x14ac:dyDescent="0.2">
      <c r="B47" s="95" t="s">
        <v>108</v>
      </c>
      <c r="C47" s="96" t="s">
        <v>150</v>
      </c>
      <c r="D47" s="96"/>
      <c r="E47" s="96"/>
      <c r="F47" s="96"/>
      <c r="G47" s="101">
        <f>G39+G40-G44</f>
        <v>-78443133.140000001</v>
      </c>
      <c r="H47" s="78">
        <f>H39+H40-H44</f>
        <v>91900006.24000001</v>
      </c>
      <c r="I47" s="29"/>
      <c r="M47" s="29"/>
    </row>
    <row r="48" spans="2:17" s="28" customFormat="1" ht="24" customHeight="1" x14ac:dyDescent="0.2">
      <c r="B48" s="95" t="s">
        <v>151</v>
      </c>
      <c r="C48" s="96" t="s">
        <v>152</v>
      </c>
      <c r="D48" s="96"/>
      <c r="E48" s="96"/>
      <c r="F48" s="97"/>
      <c r="G48" s="100">
        <v>0</v>
      </c>
      <c r="H48" s="84">
        <v>0</v>
      </c>
      <c r="I48" s="29"/>
      <c r="M48" s="29"/>
    </row>
    <row r="49" spans="2:13" s="28" customFormat="1" ht="29.25" customHeight="1" thickBot="1" x14ac:dyDescent="0.25">
      <c r="B49" s="102" t="s">
        <v>153</v>
      </c>
      <c r="C49" s="709" t="s">
        <v>154</v>
      </c>
      <c r="D49" s="710"/>
      <c r="E49" s="710"/>
      <c r="F49" s="710"/>
      <c r="G49" s="103">
        <v>0</v>
      </c>
      <c r="H49" s="104">
        <v>0</v>
      </c>
      <c r="I49" s="29"/>
      <c r="M49" s="29"/>
    </row>
    <row r="50" spans="2:13" s="28" customFormat="1" ht="24" customHeight="1" thickBot="1" x14ac:dyDescent="0.25">
      <c r="B50" s="105" t="s">
        <v>155</v>
      </c>
      <c r="C50" s="106" t="s">
        <v>156</v>
      </c>
      <c r="D50" s="106"/>
      <c r="E50" s="106"/>
      <c r="F50" s="107"/>
      <c r="G50" s="108">
        <f>G47-G48-G49</f>
        <v>-78443133.140000001</v>
      </c>
      <c r="H50" s="108">
        <f>H47-H48-H49</f>
        <v>91900006.24000001</v>
      </c>
      <c r="I50" s="29"/>
      <c r="M50" s="29"/>
    </row>
    <row r="51" spans="2:13" s="2" customFormat="1" ht="17.25" x14ac:dyDescent="0.2">
      <c r="B51" s="109"/>
      <c r="C51" s="110"/>
      <c r="D51" s="110"/>
      <c r="E51" s="111"/>
      <c r="F51" s="112"/>
      <c r="G51" s="112"/>
      <c r="H51" s="112"/>
      <c r="M51" s="34"/>
    </row>
    <row r="52" spans="2:13" s="2" customFormat="1" ht="15" x14ac:dyDescent="0.2">
      <c r="B52" s="82"/>
      <c r="C52" s="82"/>
      <c r="D52" s="82"/>
      <c r="E52" s="82"/>
      <c r="F52" s="82"/>
      <c r="G52" s="82"/>
      <c r="H52" s="82"/>
      <c r="M52" s="34"/>
    </row>
    <row r="53" spans="2:13" s="2" customFormat="1" ht="15" x14ac:dyDescent="0.2">
      <c r="B53" s="82"/>
      <c r="C53" s="82"/>
      <c r="D53" s="82"/>
      <c r="E53" s="82"/>
      <c r="F53" s="82"/>
      <c r="G53" s="82"/>
      <c r="H53" s="82"/>
      <c r="M53" s="34"/>
    </row>
    <row r="54" spans="2:13" s="2" customFormat="1" ht="15" x14ac:dyDescent="0.2">
      <c r="B54" s="82"/>
      <c r="C54" s="707" t="s">
        <v>157</v>
      </c>
      <c r="D54" s="708"/>
      <c r="E54" s="82"/>
      <c r="F54" s="707" t="s">
        <v>158</v>
      </c>
      <c r="G54" s="707"/>
      <c r="H54" s="72" t="s">
        <v>159</v>
      </c>
      <c r="M54" s="34"/>
    </row>
    <row r="55" spans="2:13" s="2" customFormat="1" ht="15" x14ac:dyDescent="0.2">
      <c r="B55" s="82"/>
      <c r="C55" s="82"/>
      <c r="D55" s="82"/>
      <c r="E55" s="82"/>
      <c r="F55" s="82"/>
      <c r="G55" s="82"/>
      <c r="H55" s="82"/>
      <c r="M55" s="34"/>
    </row>
    <row r="56" spans="2:13" s="2" customFormat="1" ht="15" x14ac:dyDescent="0.2">
      <c r="B56" s="82"/>
      <c r="C56" s="82"/>
      <c r="D56" s="82"/>
      <c r="E56" s="82"/>
      <c r="F56" s="713"/>
      <c r="G56" s="713"/>
      <c r="H56" s="82"/>
      <c r="M56" s="34"/>
    </row>
    <row r="57" spans="2:13" s="2" customFormat="1" ht="15" x14ac:dyDescent="0.2">
      <c r="B57" s="82"/>
      <c r="C57" s="707" t="s">
        <v>160</v>
      </c>
      <c r="D57" s="707"/>
      <c r="E57" s="82"/>
      <c r="F57" s="708" t="s">
        <v>161</v>
      </c>
      <c r="G57" s="708"/>
      <c r="H57" s="82" t="s">
        <v>162</v>
      </c>
      <c r="M57" s="34"/>
    </row>
    <row r="58" spans="2:13" s="2" customFormat="1" ht="15" x14ac:dyDescent="0.2">
      <c r="B58" s="82"/>
      <c r="C58" s="112"/>
      <c r="D58" s="112"/>
      <c r="E58" s="112"/>
      <c r="F58" s="714"/>
      <c r="G58" s="715"/>
      <c r="H58" s="112"/>
      <c r="I58" s="36"/>
      <c r="M58" s="34"/>
    </row>
    <row r="59" spans="2:13" s="2" customFormat="1" x14ac:dyDescent="0.2">
      <c r="C59" s="37"/>
      <c r="D59" s="37"/>
      <c r="E59" s="716"/>
      <c r="F59" s="717"/>
      <c r="G59" s="717"/>
      <c r="I59" s="33"/>
      <c r="M59" s="34"/>
    </row>
    <row r="60" spans="2:13" s="2" customFormat="1" x14ac:dyDescent="0.2">
      <c r="C60" s="716"/>
      <c r="D60" s="716"/>
      <c r="E60" s="716"/>
      <c r="M60" s="34"/>
    </row>
    <row r="61" spans="2:13" s="2" customFormat="1" x14ac:dyDescent="0.2">
      <c r="B61" s="711"/>
      <c r="C61" s="711"/>
      <c r="D61" s="711"/>
      <c r="E61" s="712"/>
      <c r="F61" s="712"/>
      <c r="G61" s="246"/>
      <c r="M61" s="34"/>
    </row>
    <row r="62" spans="2:13" s="2" customFormat="1" x14ac:dyDescent="0.2">
      <c r="M62" s="34"/>
    </row>
    <row r="63" spans="2:13" s="2" customFormat="1" x14ac:dyDescent="0.2">
      <c r="B63" s="33"/>
      <c r="C63" s="33"/>
      <c r="I63" s="38"/>
      <c r="M63" s="34"/>
    </row>
    <row r="64" spans="2:13" s="2" customFormat="1" x14ac:dyDescent="0.2">
      <c r="B64" s="33"/>
      <c r="C64" s="33"/>
      <c r="M64" s="34"/>
    </row>
    <row r="65" spans="2:13" s="2" customFormat="1" x14ac:dyDescent="0.2">
      <c r="B65" s="33"/>
      <c r="C65" s="33"/>
      <c r="M65" s="34"/>
    </row>
  </sheetData>
  <mergeCells count="24">
    <mergeCell ref="E7:G7"/>
    <mergeCell ref="E9:G9"/>
    <mergeCell ref="C15:F15"/>
    <mergeCell ref="C20:F20"/>
    <mergeCell ref="C37:F37"/>
    <mergeCell ref="B10:D10"/>
    <mergeCell ref="C16:F16"/>
    <mergeCell ref="C26:F26"/>
    <mergeCell ref="B2:D2"/>
    <mergeCell ref="E3:G3"/>
    <mergeCell ref="E4:G4"/>
    <mergeCell ref="E5:G5"/>
    <mergeCell ref="E6:G6"/>
    <mergeCell ref="C54:D54"/>
    <mergeCell ref="F54:G54"/>
    <mergeCell ref="C49:F49"/>
    <mergeCell ref="B61:D61"/>
    <mergeCell ref="E61:F61"/>
    <mergeCell ref="F56:G56"/>
    <mergeCell ref="C57:D57"/>
    <mergeCell ref="F57:G57"/>
    <mergeCell ref="F58:G58"/>
    <mergeCell ref="E59:G59"/>
    <mergeCell ref="C60:E6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9"/>
  <sheetViews>
    <sheetView topLeftCell="A13" workbookViewId="0">
      <selection activeCell="M26" sqref="M26"/>
    </sheetView>
  </sheetViews>
  <sheetFormatPr defaultRowHeight="12.75" x14ac:dyDescent="0.2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bestFit="1" customWidth="1"/>
    <col min="7" max="7" width="5.42578125" customWidth="1"/>
    <col min="8" max="8" width="24.140625" customWidth="1"/>
    <col min="9" max="9" width="24.85546875" customWidth="1"/>
    <col min="10" max="10" width="20" customWidth="1"/>
    <col min="11" max="11" width="15.42578125" bestFit="1" customWidth="1"/>
    <col min="14" max="14" width="11.7109375" style="40" bestFit="1" customWidth="1"/>
    <col min="254" max="254" width="1.85546875" customWidth="1"/>
    <col min="255" max="255" width="12.42578125" bestFit="1" customWidth="1"/>
    <col min="257" max="257" width="21.7109375" customWidth="1"/>
    <col min="258" max="258" width="11.7109375" bestFit="1" customWidth="1"/>
    <col min="259" max="259" width="10.140625" bestFit="1" customWidth="1"/>
    <col min="260" max="260" width="5.42578125" customWidth="1"/>
    <col min="261" max="261" width="0" hidden="1" customWidth="1"/>
    <col min="262" max="262" width="24.140625" customWidth="1"/>
    <col min="263" max="263" width="0" hidden="1" customWidth="1"/>
    <col min="264" max="264" width="27.5703125" customWidth="1"/>
    <col min="265" max="265" width="0" hidden="1" customWidth="1"/>
    <col min="266" max="266" width="20" customWidth="1"/>
    <col min="270" max="270" width="11.7109375" bestFit="1" customWidth="1"/>
    <col min="510" max="510" width="1.85546875" customWidth="1"/>
    <col min="511" max="511" width="12.42578125" bestFit="1" customWidth="1"/>
    <col min="513" max="513" width="21.7109375" customWidth="1"/>
    <col min="514" max="514" width="11.7109375" bestFit="1" customWidth="1"/>
    <col min="515" max="515" width="10.140625" bestFit="1" customWidth="1"/>
    <col min="516" max="516" width="5.42578125" customWidth="1"/>
    <col min="517" max="517" width="0" hidden="1" customWidth="1"/>
    <col min="518" max="518" width="24.140625" customWidth="1"/>
    <col min="519" max="519" width="0" hidden="1" customWidth="1"/>
    <col min="520" max="520" width="27.5703125" customWidth="1"/>
    <col min="521" max="521" width="0" hidden="1" customWidth="1"/>
    <col min="522" max="522" width="20" customWidth="1"/>
    <col min="526" max="526" width="11.7109375" bestFit="1" customWidth="1"/>
    <col min="766" max="766" width="1.85546875" customWidth="1"/>
    <col min="767" max="767" width="12.42578125" bestFit="1" customWidth="1"/>
    <col min="769" max="769" width="21.7109375" customWidth="1"/>
    <col min="770" max="770" width="11.7109375" bestFit="1" customWidth="1"/>
    <col min="771" max="771" width="10.140625" bestFit="1" customWidth="1"/>
    <col min="772" max="772" width="5.42578125" customWidth="1"/>
    <col min="773" max="773" width="0" hidden="1" customWidth="1"/>
    <col min="774" max="774" width="24.140625" customWidth="1"/>
    <col min="775" max="775" width="0" hidden="1" customWidth="1"/>
    <col min="776" max="776" width="27.5703125" customWidth="1"/>
    <col min="777" max="777" width="0" hidden="1" customWidth="1"/>
    <col min="778" max="778" width="20" customWidth="1"/>
    <col min="782" max="782" width="11.7109375" bestFit="1" customWidth="1"/>
    <col min="1022" max="1022" width="1.85546875" customWidth="1"/>
    <col min="1023" max="1023" width="12.42578125" bestFit="1" customWidth="1"/>
    <col min="1025" max="1025" width="21.7109375" customWidth="1"/>
    <col min="1026" max="1026" width="11.7109375" bestFit="1" customWidth="1"/>
    <col min="1027" max="1027" width="10.140625" bestFit="1" customWidth="1"/>
    <col min="1028" max="1028" width="5.42578125" customWidth="1"/>
    <col min="1029" max="1029" width="0" hidden="1" customWidth="1"/>
    <col min="1030" max="1030" width="24.140625" customWidth="1"/>
    <col min="1031" max="1031" width="0" hidden="1" customWidth="1"/>
    <col min="1032" max="1032" width="27.5703125" customWidth="1"/>
    <col min="1033" max="1033" width="0" hidden="1" customWidth="1"/>
    <col min="1034" max="1034" width="20" customWidth="1"/>
    <col min="1038" max="1038" width="11.7109375" bestFit="1" customWidth="1"/>
    <col min="1278" max="1278" width="1.85546875" customWidth="1"/>
    <col min="1279" max="1279" width="12.42578125" bestFit="1" customWidth="1"/>
    <col min="1281" max="1281" width="21.7109375" customWidth="1"/>
    <col min="1282" max="1282" width="11.7109375" bestFit="1" customWidth="1"/>
    <col min="1283" max="1283" width="10.140625" bestFit="1" customWidth="1"/>
    <col min="1284" max="1284" width="5.42578125" customWidth="1"/>
    <col min="1285" max="1285" width="0" hidden="1" customWidth="1"/>
    <col min="1286" max="1286" width="24.140625" customWidth="1"/>
    <col min="1287" max="1287" width="0" hidden="1" customWidth="1"/>
    <col min="1288" max="1288" width="27.5703125" customWidth="1"/>
    <col min="1289" max="1289" width="0" hidden="1" customWidth="1"/>
    <col min="1290" max="1290" width="20" customWidth="1"/>
    <col min="1294" max="1294" width="11.7109375" bestFit="1" customWidth="1"/>
    <col min="1534" max="1534" width="1.85546875" customWidth="1"/>
    <col min="1535" max="1535" width="12.42578125" bestFit="1" customWidth="1"/>
    <col min="1537" max="1537" width="21.7109375" customWidth="1"/>
    <col min="1538" max="1538" width="11.7109375" bestFit="1" customWidth="1"/>
    <col min="1539" max="1539" width="10.140625" bestFit="1" customWidth="1"/>
    <col min="1540" max="1540" width="5.42578125" customWidth="1"/>
    <col min="1541" max="1541" width="0" hidden="1" customWidth="1"/>
    <col min="1542" max="1542" width="24.140625" customWidth="1"/>
    <col min="1543" max="1543" width="0" hidden="1" customWidth="1"/>
    <col min="1544" max="1544" width="27.5703125" customWidth="1"/>
    <col min="1545" max="1545" width="0" hidden="1" customWidth="1"/>
    <col min="1546" max="1546" width="20" customWidth="1"/>
    <col min="1550" max="1550" width="11.7109375" bestFit="1" customWidth="1"/>
    <col min="1790" max="1790" width="1.85546875" customWidth="1"/>
    <col min="1791" max="1791" width="12.42578125" bestFit="1" customWidth="1"/>
    <col min="1793" max="1793" width="21.7109375" customWidth="1"/>
    <col min="1794" max="1794" width="11.7109375" bestFit="1" customWidth="1"/>
    <col min="1795" max="1795" width="10.140625" bestFit="1" customWidth="1"/>
    <col min="1796" max="1796" width="5.42578125" customWidth="1"/>
    <col min="1797" max="1797" width="0" hidden="1" customWidth="1"/>
    <col min="1798" max="1798" width="24.140625" customWidth="1"/>
    <col min="1799" max="1799" width="0" hidden="1" customWidth="1"/>
    <col min="1800" max="1800" width="27.5703125" customWidth="1"/>
    <col min="1801" max="1801" width="0" hidden="1" customWidth="1"/>
    <col min="1802" max="1802" width="20" customWidth="1"/>
    <col min="1806" max="1806" width="11.7109375" bestFit="1" customWidth="1"/>
    <col min="2046" max="2046" width="1.85546875" customWidth="1"/>
    <col min="2047" max="2047" width="12.42578125" bestFit="1" customWidth="1"/>
    <col min="2049" max="2049" width="21.7109375" customWidth="1"/>
    <col min="2050" max="2050" width="11.7109375" bestFit="1" customWidth="1"/>
    <col min="2051" max="2051" width="10.140625" bestFit="1" customWidth="1"/>
    <col min="2052" max="2052" width="5.42578125" customWidth="1"/>
    <col min="2053" max="2053" width="0" hidden="1" customWidth="1"/>
    <col min="2054" max="2054" width="24.140625" customWidth="1"/>
    <col min="2055" max="2055" width="0" hidden="1" customWidth="1"/>
    <col min="2056" max="2056" width="27.5703125" customWidth="1"/>
    <col min="2057" max="2057" width="0" hidden="1" customWidth="1"/>
    <col min="2058" max="2058" width="20" customWidth="1"/>
    <col min="2062" max="2062" width="11.7109375" bestFit="1" customWidth="1"/>
    <col min="2302" max="2302" width="1.85546875" customWidth="1"/>
    <col min="2303" max="2303" width="12.42578125" bestFit="1" customWidth="1"/>
    <col min="2305" max="2305" width="21.7109375" customWidth="1"/>
    <col min="2306" max="2306" width="11.7109375" bestFit="1" customWidth="1"/>
    <col min="2307" max="2307" width="10.140625" bestFit="1" customWidth="1"/>
    <col min="2308" max="2308" width="5.42578125" customWidth="1"/>
    <col min="2309" max="2309" width="0" hidden="1" customWidth="1"/>
    <col min="2310" max="2310" width="24.140625" customWidth="1"/>
    <col min="2311" max="2311" width="0" hidden="1" customWidth="1"/>
    <col min="2312" max="2312" width="27.5703125" customWidth="1"/>
    <col min="2313" max="2313" width="0" hidden="1" customWidth="1"/>
    <col min="2314" max="2314" width="20" customWidth="1"/>
    <col min="2318" max="2318" width="11.7109375" bestFit="1" customWidth="1"/>
    <col min="2558" max="2558" width="1.85546875" customWidth="1"/>
    <col min="2559" max="2559" width="12.42578125" bestFit="1" customWidth="1"/>
    <col min="2561" max="2561" width="21.7109375" customWidth="1"/>
    <col min="2562" max="2562" width="11.7109375" bestFit="1" customWidth="1"/>
    <col min="2563" max="2563" width="10.140625" bestFit="1" customWidth="1"/>
    <col min="2564" max="2564" width="5.42578125" customWidth="1"/>
    <col min="2565" max="2565" width="0" hidden="1" customWidth="1"/>
    <col min="2566" max="2566" width="24.140625" customWidth="1"/>
    <col min="2567" max="2567" width="0" hidden="1" customWidth="1"/>
    <col min="2568" max="2568" width="27.5703125" customWidth="1"/>
    <col min="2569" max="2569" width="0" hidden="1" customWidth="1"/>
    <col min="2570" max="2570" width="20" customWidth="1"/>
    <col min="2574" max="2574" width="11.7109375" bestFit="1" customWidth="1"/>
    <col min="2814" max="2814" width="1.85546875" customWidth="1"/>
    <col min="2815" max="2815" width="12.42578125" bestFit="1" customWidth="1"/>
    <col min="2817" max="2817" width="21.7109375" customWidth="1"/>
    <col min="2818" max="2818" width="11.7109375" bestFit="1" customWidth="1"/>
    <col min="2819" max="2819" width="10.140625" bestFit="1" customWidth="1"/>
    <col min="2820" max="2820" width="5.42578125" customWidth="1"/>
    <col min="2821" max="2821" width="0" hidden="1" customWidth="1"/>
    <col min="2822" max="2822" width="24.140625" customWidth="1"/>
    <col min="2823" max="2823" width="0" hidden="1" customWidth="1"/>
    <col min="2824" max="2824" width="27.5703125" customWidth="1"/>
    <col min="2825" max="2825" width="0" hidden="1" customWidth="1"/>
    <col min="2826" max="2826" width="20" customWidth="1"/>
    <col min="2830" max="2830" width="11.7109375" bestFit="1" customWidth="1"/>
    <col min="3070" max="3070" width="1.85546875" customWidth="1"/>
    <col min="3071" max="3071" width="12.42578125" bestFit="1" customWidth="1"/>
    <col min="3073" max="3073" width="21.7109375" customWidth="1"/>
    <col min="3074" max="3074" width="11.7109375" bestFit="1" customWidth="1"/>
    <col min="3075" max="3075" width="10.140625" bestFit="1" customWidth="1"/>
    <col min="3076" max="3076" width="5.42578125" customWidth="1"/>
    <col min="3077" max="3077" width="0" hidden="1" customWidth="1"/>
    <col min="3078" max="3078" width="24.140625" customWidth="1"/>
    <col min="3079" max="3079" width="0" hidden="1" customWidth="1"/>
    <col min="3080" max="3080" width="27.5703125" customWidth="1"/>
    <col min="3081" max="3081" width="0" hidden="1" customWidth="1"/>
    <col min="3082" max="3082" width="20" customWidth="1"/>
    <col min="3086" max="3086" width="11.7109375" bestFit="1" customWidth="1"/>
    <col min="3326" max="3326" width="1.85546875" customWidth="1"/>
    <col min="3327" max="3327" width="12.42578125" bestFit="1" customWidth="1"/>
    <col min="3329" max="3329" width="21.7109375" customWidth="1"/>
    <col min="3330" max="3330" width="11.7109375" bestFit="1" customWidth="1"/>
    <col min="3331" max="3331" width="10.140625" bestFit="1" customWidth="1"/>
    <col min="3332" max="3332" width="5.42578125" customWidth="1"/>
    <col min="3333" max="3333" width="0" hidden="1" customWidth="1"/>
    <col min="3334" max="3334" width="24.140625" customWidth="1"/>
    <col min="3335" max="3335" width="0" hidden="1" customWidth="1"/>
    <col min="3336" max="3336" width="27.5703125" customWidth="1"/>
    <col min="3337" max="3337" width="0" hidden="1" customWidth="1"/>
    <col min="3338" max="3338" width="20" customWidth="1"/>
    <col min="3342" max="3342" width="11.7109375" bestFit="1" customWidth="1"/>
    <col min="3582" max="3582" width="1.85546875" customWidth="1"/>
    <col min="3583" max="3583" width="12.42578125" bestFit="1" customWidth="1"/>
    <col min="3585" max="3585" width="21.7109375" customWidth="1"/>
    <col min="3586" max="3586" width="11.7109375" bestFit="1" customWidth="1"/>
    <col min="3587" max="3587" width="10.140625" bestFit="1" customWidth="1"/>
    <col min="3588" max="3588" width="5.42578125" customWidth="1"/>
    <col min="3589" max="3589" width="0" hidden="1" customWidth="1"/>
    <col min="3590" max="3590" width="24.140625" customWidth="1"/>
    <col min="3591" max="3591" width="0" hidden="1" customWidth="1"/>
    <col min="3592" max="3592" width="27.5703125" customWidth="1"/>
    <col min="3593" max="3593" width="0" hidden="1" customWidth="1"/>
    <col min="3594" max="3594" width="20" customWidth="1"/>
    <col min="3598" max="3598" width="11.7109375" bestFit="1" customWidth="1"/>
    <col min="3838" max="3838" width="1.85546875" customWidth="1"/>
    <col min="3839" max="3839" width="12.42578125" bestFit="1" customWidth="1"/>
    <col min="3841" max="3841" width="21.7109375" customWidth="1"/>
    <col min="3842" max="3842" width="11.7109375" bestFit="1" customWidth="1"/>
    <col min="3843" max="3843" width="10.140625" bestFit="1" customWidth="1"/>
    <col min="3844" max="3844" width="5.42578125" customWidth="1"/>
    <col min="3845" max="3845" width="0" hidden="1" customWidth="1"/>
    <col min="3846" max="3846" width="24.140625" customWidth="1"/>
    <col min="3847" max="3847" width="0" hidden="1" customWidth="1"/>
    <col min="3848" max="3848" width="27.5703125" customWidth="1"/>
    <col min="3849" max="3849" width="0" hidden="1" customWidth="1"/>
    <col min="3850" max="3850" width="20" customWidth="1"/>
    <col min="3854" max="3854" width="11.7109375" bestFit="1" customWidth="1"/>
    <col min="4094" max="4094" width="1.85546875" customWidth="1"/>
    <col min="4095" max="4095" width="12.42578125" bestFit="1" customWidth="1"/>
    <col min="4097" max="4097" width="21.7109375" customWidth="1"/>
    <col min="4098" max="4098" width="11.7109375" bestFit="1" customWidth="1"/>
    <col min="4099" max="4099" width="10.140625" bestFit="1" customWidth="1"/>
    <col min="4100" max="4100" width="5.42578125" customWidth="1"/>
    <col min="4101" max="4101" width="0" hidden="1" customWidth="1"/>
    <col min="4102" max="4102" width="24.140625" customWidth="1"/>
    <col min="4103" max="4103" width="0" hidden="1" customWidth="1"/>
    <col min="4104" max="4104" width="27.5703125" customWidth="1"/>
    <col min="4105" max="4105" width="0" hidden="1" customWidth="1"/>
    <col min="4106" max="4106" width="20" customWidth="1"/>
    <col min="4110" max="4110" width="11.7109375" bestFit="1" customWidth="1"/>
    <col min="4350" max="4350" width="1.85546875" customWidth="1"/>
    <col min="4351" max="4351" width="12.42578125" bestFit="1" customWidth="1"/>
    <col min="4353" max="4353" width="21.7109375" customWidth="1"/>
    <col min="4354" max="4354" width="11.7109375" bestFit="1" customWidth="1"/>
    <col min="4355" max="4355" width="10.140625" bestFit="1" customWidth="1"/>
    <col min="4356" max="4356" width="5.42578125" customWidth="1"/>
    <col min="4357" max="4357" width="0" hidden="1" customWidth="1"/>
    <col min="4358" max="4358" width="24.140625" customWidth="1"/>
    <col min="4359" max="4359" width="0" hidden="1" customWidth="1"/>
    <col min="4360" max="4360" width="27.5703125" customWidth="1"/>
    <col min="4361" max="4361" width="0" hidden="1" customWidth="1"/>
    <col min="4362" max="4362" width="20" customWidth="1"/>
    <col min="4366" max="4366" width="11.7109375" bestFit="1" customWidth="1"/>
    <col min="4606" max="4606" width="1.85546875" customWidth="1"/>
    <col min="4607" max="4607" width="12.42578125" bestFit="1" customWidth="1"/>
    <col min="4609" max="4609" width="21.7109375" customWidth="1"/>
    <col min="4610" max="4610" width="11.7109375" bestFit="1" customWidth="1"/>
    <col min="4611" max="4611" width="10.140625" bestFit="1" customWidth="1"/>
    <col min="4612" max="4612" width="5.42578125" customWidth="1"/>
    <col min="4613" max="4613" width="0" hidden="1" customWidth="1"/>
    <col min="4614" max="4614" width="24.140625" customWidth="1"/>
    <col min="4615" max="4615" width="0" hidden="1" customWidth="1"/>
    <col min="4616" max="4616" width="27.5703125" customWidth="1"/>
    <col min="4617" max="4617" width="0" hidden="1" customWidth="1"/>
    <col min="4618" max="4618" width="20" customWidth="1"/>
    <col min="4622" max="4622" width="11.7109375" bestFit="1" customWidth="1"/>
    <col min="4862" max="4862" width="1.85546875" customWidth="1"/>
    <col min="4863" max="4863" width="12.42578125" bestFit="1" customWidth="1"/>
    <col min="4865" max="4865" width="21.7109375" customWidth="1"/>
    <col min="4866" max="4866" width="11.7109375" bestFit="1" customWidth="1"/>
    <col min="4867" max="4867" width="10.140625" bestFit="1" customWidth="1"/>
    <col min="4868" max="4868" width="5.42578125" customWidth="1"/>
    <col min="4869" max="4869" width="0" hidden="1" customWidth="1"/>
    <col min="4870" max="4870" width="24.140625" customWidth="1"/>
    <col min="4871" max="4871" width="0" hidden="1" customWidth="1"/>
    <col min="4872" max="4872" width="27.5703125" customWidth="1"/>
    <col min="4873" max="4873" width="0" hidden="1" customWidth="1"/>
    <col min="4874" max="4874" width="20" customWidth="1"/>
    <col min="4878" max="4878" width="11.7109375" bestFit="1" customWidth="1"/>
    <col min="5118" max="5118" width="1.85546875" customWidth="1"/>
    <col min="5119" max="5119" width="12.42578125" bestFit="1" customWidth="1"/>
    <col min="5121" max="5121" width="21.7109375" customWidth="1"/>
    <col min="5122" max="5122" width="11.7109375" bestFit="1" customWidth="1"/>
    <col min="5123" max="5123" width="10.140625" bestFit="1" customWidth="1"/>
    <col min="5124" max="5124" width="5.42578125" customWidth="1"/>
    <col min="5125" max="5125" width="0" hidden="1" customWidth="1"/>
    <col min="5126" max="5126" width="24.140625" customWidth="1"/>
    <col min="5127" max="5127" width="0" hidden="1" customWidth="1"/>
    <col min="5128" max="5128" width="27.5703125" customWidth="1"/>
    <col min="5129" max="5129" width="0" hidden="1" customWidth="1"/>
    <col min="5130" max="5130" width="20" customWidth="1"/>
    <col min="5134" max="5134" width="11.7109375" bestFit="1" customWidth="1"/>
    <col min="5374" max="5374" width="1.85546875" customWidth="1"/>
    <col min="5375" max="5375" width="12.42578125" bestFit="1" customWidth="1"/>
    <col min="5377" max="5377" width="21.7109375" customWidth="1"/>
    <col min="5378" max="5378" width="11.7109375" bestFit="1" customWidth="1"/>
    <col min="5379" max="5379" width="10.140625" bestFit="1" customWidth="1"/>
    <col min="5380" max="5380" width="5.42578125" customWidth="1"/>
    <col min="5381" max="5381" width="0" hidden="1" customWidth="1"/>
    <col min="5382" max="5382" width="24.140625" customWidth="1"/>
    <col min="5383" max="5383" width="0" hidden="1" customWidth="1"/>
    <col min="5384" max="5384" width="27.5703125" customWidth="1"/>
    <col min="5385" max="5385" width="0" hidden="1" customWidth="1"/>
    <col min="5386" max="5386" width="20" customWidth="1"/>
    <col min="5390" max="5390" width="11.7109375" bestFit="1" customWidth="1"/>
    <col min="5630" max="5630" width="1.85546875" customWidth="1"/>
    <col min="5631" max="5631" width="12.42578125" bestFit="1" customWidth="1"/>
    <col min="5633" max="5633" width="21.7109375" customWidth="1"/>
    <col min="5634" max="5634" width="11.7109375" bestFit="1" customWidth="1"/>
    <col min="5635" max="5635" width="10.140625" bestFit="1" customWidth="1"/>
    <col min="5636" max="5636" width="5.42578125" customWidth="1"/>
    <col min="5637" max="5637" width="0" hidden="1" customWidth="1"/>
    <col min="5638" max="5638" width="24.140625" customWidth="1"/>
    <col min="5639" max="5639" width="0" hidden="1" customWidth="1"/>
    <col min="5640" max="5640" width="27.5703125" customWidth="1"/>
    <col min="5641" max="5641" width="0" hidden="1" customWidth="1"/>
    <col min="5642" max="5642" width="20" customWidth="1"/>
    <col min="5646" max="5646" width="11.7109375" bestFit="1" customWidth="1"/>
    <col min="5886" max="5886" width="1.85546875" customWidth="1"/>
    <col min="5887" max="5887" width="12.42578125" bestFit="1" customWidth="1"/>
    <col min="5889" max="5889" width="21.7109375" customWidth="1"/>
    <col min="5890" max="5890" width="11.7109375" bestFit="1" customWidth="1"/>
    <col min="5891" max="5891" width="10.140625" bestFit="1" customWidth="1"/>
    <col min="5892" max="5892" width="5.42578125" customWidth="1"/>
    <col min="5893" max="5893" width="0" hidden="1" customWidth="1"/>
    <col min="5894" max="5894" width="24.140625" customWidth="1"/>
    <col min="5895" max="5895" width="0" hidden="1" customWidth="1"/>
    <col min="5896" max="5896" width="27.5703125" customWidth="1"/>
    <col min="5897" max="5897" width="0" hidden="1" customWidth="1"/>
    <col min="5898" max="5898" width="20" customWidth="1"/>
    <col min="5902" max="5902" width="11.7109375" bestFit="1" customWidth="1"/>
    <col min="6142" max="6142" width="1.85546875" customWidth="1"/>
    <col min="6143" max="6143" width="12.42578125" bestFit="1" customWidth="1"/>
    <col min="6145" max="6145" width="21.7109375" customWidth="1"/>
    <col min="6146" max="6146" width="11.7109375" bestFit="1" customWidth="1"/>
    <col min="6147" max="6147" width="10.140625" bestFit="1" customWidth="1"/>
    <col min="6148" max="6148" width="5.42578125" customWidth="1"/>
    <col min="6149" max="6149" width="0" hidden="1" customWidth="1"/>
    <col min="6150" max="6150" width="24.140625" customWidth="1"/>
    <col min="6151" max="6151" width="0" hidden="1" customWidth="1"/>
    <col min="6152" max="6152" width="27.5703125" customWidth="1"/>
    <col min="6153" max="6153" width="0" hidden="1" customWidth="1"/>
    <col min="6154" max="6154" width="20" customWidth="1"/>
    <col min="6158" max="6158" width="11.7109375" bestFit="1" customWidth="1"/>
    <col min="6398" max="6398" width="1.85546875" customWidth="1"/>
    <col min="6399" max="6399" width="12.42578125" bestFit="1" customWidth="1"/>
    <col min="6401" max="6401" width="21.7109375" customWidth="1"/>
    <col min="6402" max="6402" width="11.7109375" bestFit="1" customWidth="1"/>
    <col min="6403" max="6403" width="10.140625" bestFit="1" customWidth="1"/>
    <col min="6404" max="6404" width="5.42578125" customWidth="1"/>
    <col min="6405" max="6405" width="0" hidden="1" customWidth="1"/>
    <col min="6406" max="6406" width="24.140625" customWidth="1"/>
    <col min="6407" max="6407" width="0" hidden="1" customWidth="1"/>
    <col min="6408" max="6408" width="27.5703125" customWidth="1"/>
    <col min="6409" max="6409" width="0" hidden="1" customWidth="1"/>
    <col min="6410" max="6410" width="20" customWidth="1"/>
    <col min="6414" max="6414" width="11.7109375" bestFit="1" customWidth="1"/>
    <col min="6654" max="6654" width="1.85546875" customWidth="1"/>
    <col min="6655" max="6655" width="12.42578125" bestFit="1" customWidth="1"/>
    <col min="6657" max="6657" width="21.7109375" customWidth="1"/>
    <col min="6658" max="6658" width="11.7109375" bestFit="1" customWidth="1"/>
    <col min="6659" max="6659" width="10.140625" bestFit="1" customWidth="1"/>
    <col min="6660" max="6660" width="5.42578125" customWidth="1"/>
    <col min="6661" max="6661" width="0" hidden="1" customWidth="1"/>
    <col min="6662" max="6662" width="24.140625" customWidth="1"/>
    <col min="6663" max="6663" width="0" hidden="1" customWidth="1"/>
    <col min="6664" max="6664" width="27.5703125" customWidth="1"/>
    <col min="6665" max="6665" width="0" hidden="1" customWidth="1"/>
    <col min="6666" max="6666" width="20" customWidth="1"/>
    <col min="6670" max="6670" width="11.7109375" bestFit="1" customWidth="1"/>
    <col min="6910" max="6910" width="1.85546875" customWidth="1"/>
    <col min="6911" max="6911" width="12.42578125" bestFit="1" customWidth="1"/>
    <col min="6913" max="6913" width="21.7109375" customWidth="1"/>
    <col min="6914" max="6914" width="11.7109375" bestFit="1" customWidth="1"/>
    <col min="6915" max="6915" width="10.140625" bestFit="1" customWidth="1"/>
    <col min="6916" max="6916" width="5.42578125" customWidth="1"/>
    <col min="6917" max="6917" width="0" hidden="1" customWidth="1"/>
    <col min="6918" max="6918" width="24.140625" customWidth="1"/>
    <col min="6919" max="6919" width="0" hidden="1" customWidth="1"/>
    <col min="6920" max="6920" width="27.5703125" customWidth="1"/>
    <col min="6921" max="6921" width="0" hidden="1" customWidth="1"/>
    <col min="6922" max="6922" width="20" customWidth="1"/>
    <col min="6926" max="6926" width="11.7109375" bestFit="1" customWidth="1"/>
    <col min="7166" max="7166" width="1.85546875" customWidth="1"/>
    <col min="7167" max="7167" width="12.42578125" bestFit="1" customWidth="1"/>
    <col min="7169" max="7169" width="21.7109375" customWidth="1"/>
    <col min="7170" max="7170" width="11.7109375" bestFit="1" customWidth="1"/>
    <col min="7171" max="7171" width="10.140625" bestFit="1" customWidth="1"/>
    <col min="7172" max="7172" width="5.42578125" customWidth="1"/>
    <col min="7173" max="7173" width="0" hidden="1" customWidth="1"/>
    <col min="7174" max="7174" width="24.140625" customWidth="1"/>
    <col min="7175" max="7175" width="0" hidden="1" customWidth="1"/>
    <col min="7176" max="7176" width="27.5703125" customWidth="1"/>
    <col min="7177" max="7177" width="0" hidden="1" customWidth="1"/>
    <col min="7178" max="7178" width="20" customWidth="1"/>
    <col min="7182" max="7182" width="11.7109375" bestFit="1" customWidth="1"/>
    <col min="7422" max="7422" width="1.85546875" customWidth="1"/>
    <col min="7423" max="7423" width="12.42578125" bestFit="1" customWidth="1"/>
    <col min="7425" max="7425" width="21.7109375" customWidth="1"/>
    <col min="7426" max="7426" width="11.7109375" bestFit="1" customWidth="1"/>
    <col min="7427" max="7427" width="10.140625" bestFit="1" customWidth="1"/>
    <col min="7428" max="7428" width="5.42578125" customWidth="1"/>
    <col min="7429" max="7429" width="0" hidden="1" customWidth="1"/>
    <col min="7430" max="7430" width="24.140625" customWidth="1"/>
    <col min="7431" max="7431" width="0" hidden="1" customWidth="1"/>
    <col min="7432" max="7432" width="27.5703125" customWidth="1"/>
    <col min="7433" max="7433" width="0" hidden="1" customWidth="1"/>
    <col min="7434" max="7434" width="20" customWidth="1"/>
    <col min="7438" max="7438" width="11.7109375" bestFit="1" customWidth="1"/>
    <col min="7678" max="7678" width="1.85546875" customWidth="1"/>
    <col min="7679" max="7679" width="12.42578125" bestFit="1" customWidth="1"/>
    <col min="7681" max="7681" width="21.7109375" customWidth="1"/>
    <col min="7682" max="7682" width="11.7109375" bestFit="1" customWidth="1"/>
    <col min="7683" max="7683" width="10.140625" bestFit="1" customWidth="1"/>
    <col min="7684" max="7684" width="5.42578125" customWidth="1"/>
    <col min="7685" max="7685" width="0" hidden="1" customWidth="1"/>
    <col min="7686" max="7686" width="24.140625" customWidth="1"/>
    <col min="7687" max="7687" width="0" hidden="1" customWidth="1"/>
    <col min="7688" max="7688" width="27.5703125" customWidth="1"/>
    <col min="7689" max="7689" width="0" hidden="1" customWidth="1"/>
    <col min="7690" max="7690" width="20" customWidth="1"/>
    <col min="7694" max="7694" width="11.7109375" bestFit="1" customWidth="1"/>
    <col min="7934" max="7934" width="1.85546875" customWidth="1"/>
    <col min="7935" max="7935" width="12.42578125" bestFit="1" customWidth="1"/>
    <col min="7937" max="7937" width="21.7109375" customWidth="1"/>
    <col min="7938" max="7938" width="11.7109375" bestFit="1" customWidth="1"/>
    <col min="7939" max="7939" width="10.140625" bestFit="1" customWidth="1"/>
    <col min="7940" max="7940" width="5.42578125" customWidth="1"/>
    <col min="7941" max="7941" width="0" hidden="1" customWidth="1"/>
    <col min="7942" max="7942" width="24.140625" customWidth="1"/>
    <col min="7943" max="7943" width="0" hidden="1" customWidth="1"/>
    <col min="7944" max="7944" width="27.5703125" customWidth="1"/>
    <col min="7945" max="7945" width="0" hidden="1" customWidth="1"/>
    <col min="7946" max="7946" width="20" customWidth="1"/>
    <col min="7950" max="7950" width="11.7109375" bestFit="1" customWidth="1"/>
    <col min="8190" max="8190" width="1.85546875" customWidth="1"/>
    <col min="8191" max="8191" width="12.42578125" bestFit="1" customWidth="1"/>
    <col min="8193" max="8193" width="21.7109375" customWidth="1"/>
    <col min="8194" max="8194" width="11.7109375" bestFit="1" customWidth="1"/>
    <col min="8195" max="8195" width="10.140625" bestFit="1" customWidth="1"/>
    <col min="8196" max="8196" width="5.42578125" customWidth="1"/>
    <col min="8197" max="8197" width="0" hidden="1" customWidth="1"/>
    <col min="8198" max="8198" width="24.140625" customWidth="1"/>
    <col min="8199" max="8199" width="0" hidden="1" customWidth="1"/>
    <col min="8200" max="8200" width="27.5703125" customWidth="1"/>
    <col min="8201" max="8201" width="0" hidden="1" customWidth="1"/>
    <col min="8202" max="8202" width="20" customWidth="1"/>
    <col min="8206" max="8206" width="11.7109375" bestFit="1" customWidth="1"/>
    <col min="8446" max="8446" width="1.85546875" customWidth="1"/>
    <col min="8447" max="8447" width="12.42578125" bestFit="1" customWidth="1"/>
    <col min="8449" max="8449" width="21.7109375" customWidth="1"/>
    <col min="8450" max="8450" width="11.7109375" bestFit="1" customWidth="1"/>
    <col min="8451" max="8451" width="10.140625" bestFit="1" customWidth="1"/>
    <col min="8452" max="8452" width="5.42578125" customWidth="1"/>
    <col min="8453" max="8453" width="0" hidden="1" customWidth="1"/>
    <col min="8454" max="8454" width="24.140625" customWidth="1"/>
    <col min="8455" max="8455" width="0" hidden="1" customWidth="1"/>
    <col min="8456" max="8456" width="27.5703125" customWidth="1"/>
    <col min="8457" max="8457" width="0" hidden="1" customWidth="1"/>
    <col min="8458" max="8458" width="20" customWidth="1"/>
    <col min="8462" max="8462" width="11.7109375" bestFit="1" customWidth="1"/>
    <col min="8702" max="8702" width="1.85546875" customWidth="1"/>
    <col min="8703" max="8703" width="12.42578125" bestFit="1" customWidth="1"/>
    <col min="8705" max="8705" width="21.7109375" customWidth="1"/>
    <col min="8706" max="8706" width="11.7109375" bestFit="1" customWidth="1"/>
    <col min="8707" max="8707" width="10.140625" bestFit="1" customWidth="1"/>
    <col min="8708" max="8708" width="5.42578125" customWidth="1"/>
    <col min="8709" max="8709" width="0" hidden="1" customWidth="1"/>
    <col min="8710" max="8710" width="24.140625" customWidth="1"/>
    <col min="8711" max="8711" width="0" hidden="1" customWidth="1"/>
    <col min="8712" max="8712" width="27.5703125" customWidth="1"/>
    <col min="8713" max="8713" width="0" hidden="1" customWidth="1"/>
    <col min="8714" max="8714" width="20" customWidth="1"/>
    <col min="8718" max="8718" width="11.7109375" bestFit="1" customWidth="1"/>
    <col min="8958" max="8958" width="1.85546875" customWidth="1"/>
    <col min="8959" max="8959" width="12.42578125" bestFit="1" customWidth="1"/>
    <col min="8961" max="8961" width="21.7109375" customWidth="1"/>
    <col min="8962" max="8962" width="11.7109375" bestFit="1" customWidth="1"/>
    <col min="8963" max="8963" width="10.140625" bestFit="1" customWidth="1"/>
    <col min="8964" max="8964" width="5.42578125" customWidth="1"/>
    <col min="8965" max="8965" width="0" hidden="1" customWidth="1"/>
    <col min="8966" max="8966" width="24.140625" customWidth="1"/>
    <col min="8967" max="8967" width="0" hidden="1" customWidth="1"/>
    <col min="8968" max="8968" width="27.5703125" customWidth="1"/>
    <col min="8969" max="8969" width="0" hidden="1" customWidth="1"/>
    <col min="8970" max="8970" width="20" customWidth="1"/>
    <col min="8974" max="8974" width="11.7109375" bestFit="1" customWidth="1"/>
    <col min="9214" max="9214" width="1.85546875" customWidth="1"/>
    <col min="9215" max="9215" width="12.42578125" bestFit="1" customWidth="1"/>
    <col min="9217" max="9217" width="21.7109375" customWidth="1"/>
    <col min="9218" max="9218" width="11.7109375" bestFit="1" customWidth="1"/>
    <col min="9219" max="9219" width="10.140625" bestFit="1" customWidth="1"/>
    <col min="9220" max="9220" width="5.42578125" customWidth="1"/>
    <col min="9221" max="9221" width="0" hidden="1" customWidth="1"/>
    <col min="9222" max="9222" width="24.140625" customWidth="1"/>
    <col min="9223" max="9223" width="0" hidden="1" customWidth="1"/>
    <col min="9224" max="9224" width="27.5703125" customWidth="1"/>
    <col min="9225" max="9225" width="0" hidden="1" customWidth="1"/>
    <col min="9226" max="9226" width="20" customWidth="1"/>
    <col min="9230" max="9230" width="11.7109375" bestFit="1" customWidth="1"/>
    <col min="9470" max="9470" width="1.85546875" customWidth="1"/>
    <col min="9471" max="9471" width="12.42578125" bestFit="1" customWidth="1"/>
    <col min="9473" max="9473" width="21.7109375" customWidth="1"/>
    <col min="9474" max="9474" width="11.7109375" bestFit="1" customWidth="1"/>
    <col min="9475" max="9475" width="10.140625" bestFit="1" customWidth="1"/>
    <col min="9476" max="9476" width="5.42578125" customWidth="1"/>
    <col min="9477" max="9477" width="0" hidden="1" customWidth="1"/>
    <col min="9478" max="9478" width="24.140625" customWidth="1"/>
    <col min="9479" max="9479" width="0" hidden="1" customWidth="1"/>
    <col min="9480" max="9480" width="27.5703125" customWidth="1"/>
    <col min="9481" max="9481" width="0" hidden="1" customWidth="1"/>
    <col min="9482" max="9482" width="20" customWidth="1"/>
    <col min="9486" max="9486" width="11.7109375" bestFit="1" customWidth="1"/>
    <col min="9726" max="9726" width="1.85546875" customWidth="1"/>
    <col min="9727" max="9727" width="12.42578125" bestFit="1" customWidth="1"/>
    <col min="9729" max="9729" width="21.7109375" customWidth="1"/>
    <col min="9730" max="9730" width="11.7109375" bestFit="1" customWidth="1"/>
    <col min="9731" max="9731" width="10.140625" bestFit="1" customWidth="1"/>
    <col min="9732" max="9732" width="5.42578125" customWidth="1"/>
    <col min="9733" max="9733" width="0" hidden="1" customWidth="1"/>
    <col min="9734" max="9734" width="24.140625" customWidth="1"/>
    <col min="9735" max="9735" width="0" hidden="1" customWidth="1"/>
    <col min="9736" max="9736" width="27.5703125" customWidth="1"/>
    <col min="9737" max="9737" width="0" hidden="1" customWidth="1"/>
    <col min="9738" max="9738" width="20" customWidth="1"/>
    <col min="9742" max="9742" width="11.7109375" bestFit="1" customWidth="1"/>
    <col min="9982" max="9982" width="1.85546875" customWidth="1"/>
    <col min="9983" max="9983" width="12.42578125" bestFit="1" customWidth="1"/>
    <col min="9985" max="9985" width="21.7109375" customWidth="1"/>
    <col min="9986" max="9986" width="11.7109375" bestFit="1" customWidth="1"/>
    <col min="9987" max="9987" width="10.140625" bestFit="1" customWidth="1"/>
    <col min="9988" max="9988" width="5.42578125" customWidth="1"/>
    <col min="9989" max="9989" width="0" hidden="1" customWidth="1"/>
    <col min="9990" max="9990" width="24.140625" customWidth="1"/>
    <col min="9991" max="9991" width="0" hidden="1" customWidth="1"/>
    <col min="9992" max="9992" width="27.5703125" customWidth="1"/>
    <col min="9993" max="9993" width="0" hidden="1" customWidth="1"/>
    <col min="9994" max="9994" width="20" customWidth="1"/>
    <col min="9998" max="9998" width="11.7109375" bestFit="1" customWidth="1"/>
    <col min="10238" max="10238" width="1.85546875" customWidth="1"/>
    <col min="10239" max="10239" width="12.42578125" bestFit="1" customWidth="1"/>
    <col min="10241" max="10241" width="21.7109375" customWidth="1"/>
    <col min="10242" max="10242" width="11.7109375" bestFit="1" customWidth="1"/>
    <col min="10243" max="10243" width="10.140625" bestFit="1" customWidth="1"/>
    <col min="10244" max="10244" width="5.42578125" customWidth="1"/>
    <col min="10245" max="10245" width="0" hidden="1" customWidth="1"/>
    <col min="10246" max="10246" width="24.140625" customWidth="1"/>
    <col min="10247" max="10247" width="0" hidden="1" customWidth="1"/>
    <col min="10248" max="10248" width="27.5703125" customWidth="1"/>
    <col min="10249" max="10249" width="0" hidden="1" customWidth="1"/>
    <col min="10250" max="10250" width="20" customWidth="1"/>
    <col min="10254" max="10254" width="11.7109375" bestFit="1" customWidth="1"/>
    <col min="10494" max="10494" width="1.85546875" customWidth="1"/>
    <col min="10495" max="10495" width="12.42578125" bestFit="1" customWidth="1"/>
    <col min="10497" max="10497" width="21.7109375" customWidth="1"/>
    <col min="10498" max="10498" width="11.7109375" bestFit="1" customWidth="1"/>
    <col min="10499" max="10499" width="10.140625" bestFit="1" customWidth="1"/>
    <col min="10500" max="10500" width="5.42578125" customWidth="1"/>
    <col min="10501" max="10501" width="0" hidden="1" customWidth="1"/>
    <col min="10502" max="10502" width="24.140625" customWidth="1"/>
    <col min="10503" max="10503" width="0" hidden="1" customWidth="1"/>
    <col min="10504" max="10504" width="27.5703125" customWidth="1"/>
    <col min="10505" max="10505" width="0" hidden="1" customWidth="1"/>
    <col min="10506" max="10506" width="20" customWidth="1"/>
    <col min="10510" max="10510" width="11.7109375" bestFit="1" customWidth="1"/>
    <col min="10750" max="10750" width="1.85546875" customWidth="1"/>
    <col min="10751" max="10751" width="12.42578125" bestFit="1" customWidth="1"/>
    <col min="10753" max="10753" width="21.7109375" customWidth="1"/>
    <col min="10754" max="10754" width="11.7109375" bestFit="1" customWidth="1"/>
    <col min="10755" max="10755" width="10.140625" bestFit="1" customWidth="1"/>
    <col min="10756" max="10756" width="5.42578125" customWidth="1"/>
    <col min="10757" max="10757" width="0" hidden="1" customWidth="1"/>
    <col min="10758" max="10758" width="24.140625" customWidth="1"/>
    <col min="10759" max="10759" width="0" hidden="1" customWidth="1"/>
    <col min="10760" max="10760" width="27.5703125" customWidth="1"/>
    <col min="10761" max="10761" width="0" hidden="1" customWidth="1"/>
    <col min="10762" max="10762" width="20" customWidth="1"/>
    <col min="10766" max="10766" width="11.7109375" bestFit="1" customWidth="1"/>
    <col min="11006" max="11006" width="1.85546875" customWidth="1"/>
    <col min="11007" max="11007" width="12.42578125" bestFit="1" customWidth="1"/>
    <col min="11009" max="11009" width="21.7109375" customWidth="1"/>
    <col min="11010" max="11010" width="11.7109375" bestFit="1" customWidth="1"/>
    <col min="11011" max="11011" width="10.140625" bestFit="1" customWidth="1"/>
    <col min="11012" max="11012" width="5.42578125" customWidth="1"/>
    <col min="11013" max="11013" width="0" hidden="1" customWidth="1"/>
    <col min="11014" max="11014" width="24.140625" customWidth="1"/>
    <col min="11015" max="11015" width="0" hidden="1" customWidth="1"/>
    <col min="11016" max="11016" width="27.5703125" customWidth="1"/>
    <col min="11017" max="11017" width="0" hidden="1" customWidth="1"/>
    <col min="11018" max="11018" width="20" customWidth="1"/>
    <col min="11022" max="11022" width="11.7109375" bestFit="1" customWidth="1"/>
    <col min="11262" max="11262" width="1.85546875" customWidth="1"/>
    <col min="11263" max="11263" width="12.42578125" bestFit="1" customWidth="1"/>
    <col min="11265" max="11265" width="21.7109375" customWidth="1"/>
    <col min="11266" max="11266" width="11.7109375" bestFit="1" customWidth="1"/>
    <col min="11267" max="11267" width="10.140625" bestFit="1" customWidth="1"/>
    <col min="11268" max="11268" width="5.42578125" customWidth="1"/>
    <col min="11269" max="11269" width="0" hidden="1" customWidth="1"/>
    <col min="11270" max="11270" width="24.140625" customWidth="1"/>
    <col min="11271" max="11271" width="0" hidden="1" customWidth="1"/>
    <col min="11272" max="11272" width="27.5703125" customWidth="1"/>
    <col min="11273" max="11273" width="0" hidden="1" customWidth="1"/>
    <col min="11274" max="11274" width="20" customWidth="1"/>
    <col min="11278" max="11278" width="11.7109375" bestFit="1" customWidth="1"/>
    <col min="11518" max="11518" width="1.85546875" customWidth="1"/>
    <col min="11519" max="11519" width="12.42578125" bestFit="1" customWidth="1"/>
    <col min="11521" max="11521" width="21.7109375" customWidth="1"/>
    <col min="11522" max="11522" width="11.7109375" bestFit="1" customWidth="1"/>
    <col min="11523" max="11523" width="10.140625" bestFit="1" customWidth="1"/>
    <col min="11524" max="11524" width="5.42578125" customWidth="1"/>
    <col min="11525" max="11525" width="0" hidden="1" customWidth="1"/>
    <col min="11526" max="11526" width="24.140625" customWidth="1"/>
    <col min="11527" max="11527" width="0" hidden="1" customWidth="1"/>
    <col min="11528" max="11528" width="27.5703125" customWidth="1"/>
    <col min="11529" max="11529" width="0" hidden="1" customWidth="1"/>
    <col min="11530" max="11530" width="20" customWidth="1"/>
    <col min="11534" max="11534" width="11.7109375" bestFit="1" customWidth="1"/>
    <col min="11774" max="11774" width="1.85546875" customWidth="1"/>
    <col min="11775" max="11775" width="12.42578125" bestFit="1" customWidth="1"/>
    <col min="11777" max="11777" width="21.7109375" customWidth="1"/>
    <col min="11778" max="11778" width="11.7109375" bestFit="1" customWidth="1"/>
    <col min="11779" max="11779" width="10.140625" bestFit="1" customWidth="1"/>
    <col min="11780" max="11780" width="5.42578125" customWidth="1"/>
    <col min="11781" max="11781" width="0" hidden="1" customWidth="1"/>
    <col min="11782" max="11782" width="24.140625" customWidth="1"/>
    <col min="11783" max="11783" width="0" hidden="1" customWidth="1"/>
    <col min="11784" max="11784" width="27.5703125" customWidth="1"/>
    <col min="11785" max="11785" width="0" hidden="1" customWidth="1"/>
    <col min="11786" max="11786" width="20" customWidth="1"/>
    <col min="11790" max="11790" width="11.7109375" bestFit="1" customWidth="1"/>
    <col min="12030" max="12030" width="1.85546875" customWidth="1"/>
    <col min="12031" max="12031" width="12.42578125" bestFit="1" customWidth="1"/>
    <col min="12033" max="12033" width="21.7109375" customWidth="1"/>
    <col min="12034" max="12034" width="11.7109375" bestFit="1" customWidth="1"/>
    <col min="12035" max="12035" width="10.140625" bestFit="1" customWidth="1"/>
    <col min="12036" max="12036" width="5.42578125" customWidth="1"/>
    <col min="12037" max="12037" width="0" hidden="1" customWidth="1"/>
    <col min="12038" max="12038" width="24.140625" customWidth="1"/>
    <col min="12039" max="12039" width="0" hidden="1" customWidth="1"/>
    <col min="12040" max="12040" width="27.5703125" customWidth="1"/>
    <col min="12041" max="12041" width="0" hidden="1" customWidth="1"/>
    <col min="12042" max="12042" width="20" customWidth="1"/>
    <col min="12046" max="12046" width="11.7109375" bestFit="1" customWidth="1"/>
    <col min="12286" max="12286" width="1.85546875" customWidth="1"/>
    <col min="12287" max="12287" width="12.42578125" bestFit="1" customWidth="1"/>
    <col min="12289" max="12289" width="21.7109375" customWidth="1"/>
    <col min="12290" max="12290" width="11.7109375" bestFit="1" customWidth="1"/>
    <col min="12291" max="12291" width="10.140625" bestFit="1" customWidth="1"/>
    <col min="12292" max="12292" width="5.42578125" customWidth="1"/>
    <col min="12293" max="12293" width="0" hidden="1" customWidth="1"/>
    <col min="12294" max="12294" width="24.140625" customWidth="1"/>
    <col min="12295" max="12295" width="0" hidden="1" customWidth="1"/>
    <col min="12296" max="12296" width="27.5703125" customWidth="1"/>
    <col min="12297" max="12297" width="0" hidden="1" customWidth="1"/>
    <col min="12298" max="12298" width="20" customWidth="1"/>
    <col min="12302" max="12302" width="11.7109375" bestFit="1" customWidth="1"/>
    <col min="12542" max="12542" width="1.85546875" customWidth="1"/>
    <col min="12543" max="12543" width="12.42578125" bestFit="1" customWidth="1"/>
    <col min="12545" max="12545" width="21.7109375" customWidth="1"/>
    <col min="12546" max="12546" width="11.7109375" bestFit="1" customWidth="1"/>
    <col min="12547" max="12547" width="10.140625" bestFit="1" customWidth="1"/>
    <col min="12548" max="12548" width="5.42578125" customWidth="1"/>
    <col min="12549" max="12549" width="0" hidden="1" customWidth="1"/>
    <col min="12550" max="12550" width="24.140625" customWidth="1"/>
    <col min="12551" max="12551" width="0" hidden="1" customWidth="1"/>
    <col min="12552" max="12552" width="27.5703125" customWidth="1"/>
    <col min="12553" max="12553" width="0" hidden="1" customWidth="1"/>
    <col min="12554" max="12554" width="20" customWidth="1"/>
    <col min="12558" max="12558" width="11.7109375" bestFit="1" customWidth="1"/>
    <col min="12798" max="12798" width="1.85546875" customWidth="1"/>
    <col min="12799" max="12799" width="12.42578125" bestFit="1" customWidth="1"/>
    <col min="12801" max="12801" width="21.7109375" customWidth="1"/>
    <col min="12802" max="12802" width="11.7109375" bestFit="1" customWidth="1"/>
    <col min="12803" max="12803" width="10.140625" bestFit="1" customWidth="1"/>
    <col min="12804" max="12804" width="5.42578125" customWidth="1"/>
    <col min="12805" max="12805" width="0" hidden="1" customWidth="1"/>
    <col min="12806" max="12806" width="24.140625" customWidth="1"/>
    <col min="12807" max="12807" width="0" hidden="1" customWidth="1"/>
    <col min="12808" max="12808" width="27.5703125" customWidth="1"/>
    <col min="12809" max="12809" width="0" hidden="1" customWidth="1"/>
    <col min="12810" max="12810" width="20" customWidth="1"/>
    <col min="12814" max="12814" width="11.7109375" bestFit="1" customWidth="1"/>
    <col min="13054" max="13054" width="1.85546875" customWidth="1"/>
    <col min="13055" max="13055" width="12.42578125" bestFit="1" customWidth="1"/>
    <col min="13057" max="13057" width="21.7109375" customWidth="1"/>
    <col min="13058" max="13058" width="11.7109375" bestFit="1" customWidth="1"/>
    <col min="13059" max="13059" width="10.140625" bestFit="1" customWidth="1"/>
    <col min="13060" max="13060" width="5.42578125" customWidth="1"/>
    <col min="13061" max="13061" width="0" hidden="1" customWidth="1"/>
    <col min="13062" max="13062" width="24.140625" customWidth="1"/>
    <col min="13063" max="13063" width="0" hidden="1" customWidth="1"/>
    <col min="13064" max="13064" width="27.5703125" customWidth="1"/>
    <col min="13065" max="13065" width="0" hidden="1" customWidth="1"/>
    <col min="13066" max="13066" width="20" customWidth="1"/>
    <col min="13070" max="13070" width="11.7109375" bestFit="1" customWidth="1"/>
    <col min="13310" max="13310" width="1.85546875" customWidth="1"/>
    <col min="13311" max="13311" width="12.42578125" bestFit="1" customWidth="1"/>
    <col min="13313" max="13313" width="21.7109375" customWidth="1"/>
    <col min="13314" max="13314" width="11.7109375" bestFit="1" customWidth="1"/>
    <col min="13315" max="13315" width="10.140625" bestFit="1" customWidth="1"/>
    <col min="13316" max="13316" width="5.42578125" customWidth="1"/>
    <col min="13317" max="13317" width="0" hidden="1" customWidth="1"/>
    <col min="13318" max="13318" width="24.140625" customWidth="1"/>
    <col min="13319" max="13319" width="0" hidden="1" customWidth="1"/>
    <col min="13320" max="13320" width="27.5703125" customWidth="1"/>
    <col min="13321" max="13321" width="0" hidden="1" customWidth="1"/>
    <col min="13322" max="13322" width="20" customWidth="1"/>
    <col min="13326" max="13326" width="11.7109375" bestFit="1" customWidth="1"/>
    <col min="13566" max="13566" width="1.85546875" customWidth="1"/>
    <col min="13567" max="13567" width="12.42578125" bestFit="1" customWidth="1"/>
    <col min="13569" max="13569" width="21.7109375" customWidth="1"/>
    <col min="13570" max="13570" width="11.7109375" bestFit="1" customWidth="1"/>
    <col min="13571" max="13571" width="10.140625" bestFit="1" customWidth="1"/>
    <col min="13572" max="13572" width="5.42578125" customWidth="1"/>
    <col min="13573" max="13573" width="0" hidden="1" customWidth="1"/>
    <col min="13574" max="13574" width="24.140625" customWidth="1"/>
    <col min="13575" max="13575" width="0" hidden="1" customWidth="1"/>
    <col min="13576" max="13576" width="27.5703125" customWidth="1"/>
    <col min="13577" max="13577" width="0" hidden="1" customWidth="1"/>
    <col min="13578" max="13578" width="20" customWidth="1"/>
    <col min="13582" max="13582" width="11.7109375" bestFit="1" customWidth="1"/>
    <col min="13822" max="13822" width="1.85546875" customWidth="1"/>
    <col min="13823" max="13823" width="12.42578125" bestFit="1" customWidth="1"/>
    <col min="13825" max="13825" width="21.7109375" customWidth="1"/>
    <col min="13826" max="13826" width="11.7109375" bestFit="1" customWidth="1"/>
    <col min="13827" max="13827" width="10.140625" bestFit="1" customWidth="1"/>
    <col min="13828" max="13828" width="5.42578125" customWidth="1"/>
    <col min="13829" max="13829" width="0" hidden="1" customWidth="1"/>
    <col min="13830" max="13830" width="24.140625" customWidth="1"/>
    <col min="13831" max="13831" width="0" hidden="1" customWidth="1"/>
    <col min="13832" max="13832" width="27.5703125" customWidth="1"/>
    <col min="13833" max="13833" width="0" hidden="1" customWidth="1"/>
    <col min="13834" max="13834" width="20" customWidth="1"/>
    <col min="13838" max="13838" width="11.7109375" bestFit="1" customWidth="1"/>
    <col min="14078" max="14078" width="1.85546875" customWidth="1"/>
    <col min="14079" max="14079" width="12.42578125" bestFit="1" customWidth="1"/>
    <col min="14081" max="14081" width="21.7109375" customWidth="1"/>
    <col min="14082" max="14082" width="11.7109375" bestFit="1" customWidth="1"/>
    <col min="14083" max="14083" width="10.140625" bestFit="1" customWidth="1"/>
    <col min="14084" max="14084" width="5.42578125" customWidth="1"/>
    <col min="14085" max="14085" width="0" hidden="1" customWidth="1"/>
    <col min="14086" max="14086" width="24.140625" customWidth="1"/>
    <col min="14087" max="14087" width="0" hidden="1" customWidth="1"/>
    <col min="14088" max="14088" width="27.5703125" customWidth="1"/>
    <col min="14089" max="14089" width="0" hidden="1" customWidth="1"/>
    <col min="14090" max="14090" width="20" customWidth="1"/>
    <col min="14094" max="14094" width="11.7109375" bestFit="1" customWidth="1"/>
    <col min="14334" max="14334" width="1.85546875" customWidth="1"/>
    <col min="14335" max="14335" width="12.42578125" bestFit="1" customWidth="1"/>
    <col min="14337" max="14337" width="21.7109375" customWidth="1"/>
    <col min="14338" max="14338" width="11.7109375" bestFit="1" customWidth="1"/>
    <col min="14339" max="14339" width="10.140625" bestFit="1" customWidth="1"/>
    <col min="14340" max="14340" width="5.42578125" customWidth="1"/>
    <col min="14341" max="14341" width="0" hidden="1" customWidth="1"/>
    <col min="14342" max="14342" width="24.140625" customWidth="1"/>
    <col min="14343" max="14343" width="0" hidden="1" customWidth="1"/>
    <col min="14344" max="14344" width="27.5703125" customWidth="1"/>
    <col min="14345" max="14345" width="0" hidden="1" customWidth="1"/>
    <col min="14346" max="14346" width="20" customWidth="1"/>
    <col min="14350" max="14350" width="11.7109375" bestFit="1" customWidth="1"/>
    <col min="14590" max="14590" width="1.85546875" customWidth="1"/>
    <col min="14591" max="14591" width="12.42578125" bestFit="1" customWidth="1"/>
    <col min="14593" max="14593" width="21.7109375" customWidth="1"/>
    <col min="14594" max="14594" width="11.7109375" bestFit="1" customWidth="1"/>
    <col min="14595" max="14595" width="10.140625" bestFit="1" customWidth="1"/>
    <col min="14596" max="14596" width="5.42578125" customWidth="1"/>
    <col min="14597" max="14597" width="0" hidden="1" customWidth="1"/>
    <col min="14598" max="14598" width="24.140625" customWidth="1"/>
    <col min="14599" max="14599" width="0" hidden="1" customWidth="1"/>
    <col min="14600" max="14600" width="27.5703125" customWidth="1"/>
    <col min="14601" max="14601" width="0" hidden="1" customWidth="1"/>
    <col min="14602" max="14602" width="20" customWidth="1"/>
    <col min="14606" max="14606" width="11.7109375" bestFit="1" customWidth="1"/>
    <col min="14846" max="14846" width="1.85546875" customWidth="1"/>
    <col min="14847" max="14847" width="12.42578125" bestFit="1" customWidth="1"/>
    <col min="14849" max="14849" width="21.7109375" customWidth="1"/>
    <col min="14850" max="14850" width="11.7109375" bestFit="1" customWidth="1"/>
    <col min="14851" max="14851" width="10.140625" bestFit="1" customWidth="1"/>
    <col min="14852" max="14852" width="5.42578125" customWidth="1"/>
    <col min="14853" max="14853" width="0" hidden="1" customWidth="1"/>
    <col min="14854" max="14854" width="24.140625" customWidth="1"/>
    <col min="14855" max="14855" width="0" hidden="1" customWidth="1"/>
    <col min="14856" max="14856" width="27.5703125" customWidth="1"/>
    <col min="14857" max="14857" width="0" hidden="1" customWidth="1"/>
    <col min="14858" max="14858" width="20" customWidth="1"/>
    <col min="14862" max="14862" width="11.7109375" bestFit="1" customWidth="1"/>
    <col min="15102" max="15102" width="1.85546875" customWidth="1"/>
    <col min="15103" max="15103" width="12.42578125" bestFit="1" customWidth="1"/>
    <col min="15105" max="15105" width="21.7109375" customWidth="1"/>
    <col min="15106" max="15106" width="11.7109375" bestFit="1" customWidth="1"/>
    <col min="15107" max="15107" width="10.140625" bestFit="1" customWidth="1"/>
    <col min="15108" max="15108" width="5.42578125" customWidth="1"/>
    <col min="15109" max="15109" width="0" hidden="1" customWidth="1"/>
    <col min="15110" max="15110" width="24.140625" customWidth="1"/>
    <col min="15111" max="15111" width="0" hidden="1" customWidth="1"/>
    <col min="15112" max="15112" width="27.5703125" customWidth="1"/>
    <col min="15113" max="15113" width="0" hidden="1" customWidth="1"/>
    <col min="15114" max="15114" width="20" customWidth="1"/>
    <col min="15118" max="15118" width="11.7109375" bestFit="1" customWidth="1"/>
    <col min="15358" max="15358" width="1.85546875" customWidth="1"/>
    <col min="15359" max="15359" width="12.42578125" bestFit="1" customWidth="1"/>
    <col min="15361" max="15361" width="21.7109375" customWidth="1"/>
    <col min="15362" max="15362" width="11.7109375" bestFit="1" customWidth="1"/>
    <col min="15363" max="15363" width="10.140625" bestFit="1" customWidth="1"/>
    <col min="15364" max="15364" width="5.42578125" customWidth="1"/>
    <col min="15365" max="15365" width="0" hidden="1" customWidth="1"/>
    <col min="15366" max="15366" width="24.140625" customWidth="1"/>
    <col min="15367" max="15367" width="0" hidden="1" customWidth="1"/>
    <col min="15368" max="15368" width="27.5703125" customWidth="1"/>
    <col min="15369" max="15369" width="0" hidden="1" customWidth="1"/>
    <col min="15370" max="15370" width="20" customWidth="1"/>
    <col min="15374" max="15374" width="11.7109375" bestFit="1" customWidth="1"/>
    <col min="15614" max="15614" width="1.85546875" customWidth="1"/>
    <col min="15615" max="15615" width="12.42578125" bestFit="1" customWidth="1"/>
    <col min="15617" max="15617" width="21.7109375" customWidth="1"/>
    <col min="15618" max="15618" width="11.7109375" bestFit="1" customWidth="1"/>
    <col min="15619" max="15619" width="10.140625" bestFit="1" customWidth="1"/>
    <col min="15620" max="15620" width="5.42578125" customWidth="1"/>
    <col min="15621" max="15621" width="0" hidden="1" customWidth="1"/>
    <col min="15622" max="15622" width="24.140625" customWidth="1"/>
    <col min="15623" max="15623" width="0" hidden="1" customWidth="1"/>
    <col min="15624" max="15624" width="27.5703125" customWidth="1"/>
    <col min="15625" max="15625" width="0" hidden="1" customWidth="1"/>
    <col min="15626" max="15626" width="20" customWidth="1"/>
    <col min="15630" max="15630" width="11.7109375" bestFit="1" customWidth="1"/>
    <col min="15870" max="15870" width="1.85546875" customWidth="1"/>
    <col min="15871" max="15871" width="12.42578125" bestFit="1" customWidth="1"/>
    <col min="15873" max="15873" width="21.7109375" customWidth="1"/>
    <col min="15874" max="15874" width="11.7109375" bestFit="1" customWidth="1"/>
    <col min="15875" max="15875" width="10.140625" bestFit="1" customWidth="1"/>
    <col min="15876" max="15876" width="5.42578125" customWidth="1"/>
    <col min="15877" max="15877" width="0" hidden="1" customWidth="1"/>
    <col min="15878" max="15878" width="24.140625" customWidth="1"/>
    <col min="15879" max="15879" width="0" hidden="1" customWidth="1"/>
    <col min="15880" max="15880" width="27.5703125" customWidth="1"/>
    <col min="15881" max="15881" width="0" hidden="1" customWidth="1"/>
    <col min="15882" max="15882" width="20" customWidth="1"/>
    <col min="15886" max="15886" width="11.7109375" bestFit="1" customWidth="1"/>
    <col min="16126" max="16126" width="1.85546875" customWidth="1"/>
    <col min="16127" max="16127" width="12.42578125" bestFit="1" customWidth="1"/>
    <col min="16129" max="16129" width="21.7109375" customWidth="1"/>
    <col min="16130" max="16130" width="11.7109375" bestFit="1" customWidth="1"/>
    <col min="16131" max="16131" width="10.140625" bestFit="1" customWidth="1"/>
    <col min="16132" max="16132" width="5.42578125" customWidth="1"/>
    <col min="16133" max="16133" width="0" hidden="1" customWidth="1"/>
    <col min="16134" max="16134" width="24.140625" customWidth="1"/>
    <col min="16135" max="16135" width="0" hidden="1" customWidth="1"/>
    <col min="16136" max="16136" width="27.5703125" customWidth="1"/>
    <col min="16137" max="16137" width="0" hidden="1" customWidth="1"/>
    <col min="16138" max="16138" width="20" customWidth="1"/>
    <col min="16142" max="16142" width="11.7109375" bestFit="1" customWidth="1"/>
  </cols>
  <sheetData>
    <row r="1" spans="2:14" ht="13.5" thickBot="1" x14ac:dyDescent="0.25">
      <c r="I1" s="39"/>
    </row>
    <row r="2" spans="2:14" ht="15" x14ac:dyDescent="0.25">
      <c r="B2" s="751" t="s">
        <v>98</v>
      </c>
      <c r="C2" s="752"/>
      <c r="D2" s="753"/>
      <c r="E2" s="200"/>
      <c r="F2" s="200"/>
      <c r="G2" s="200"/>
      <c r="H2" s="201"/>
      <c r="I2" s="202" t="s">
        <v>11</v>
      </c>
    </row>
    <row r="3" spans="2:14" ht="15" x14ac:dyDescent="0.25">
      <c r="B3" s="203" t="s">
        <v>99</v>
      </c>
      <c r="C3" s="204"/>
      <c r="D3" s="205"/>
      <c r="E3" s="204"/>
      <c r="F3" s="204"/>
      <c r="G3" s="204"/>
      <c r="H3" s="206"/>
      <c r="I3" s="207"/>
    </row>
    <row r="4" spans="2:14" ht="15" x14ac:dyDescent="0.25">
      <c r="B4" s="208" t="s">
        <v>20</v>
      </c>
      <c r="C4" s="204"/>
      <c r="D4" s="205"/>
      <c r="E4" s="204"/>
      <c r="F4" s="204"/>
      <c r="G4" s="204"/>
      <c r="H4" s="206"/>
      <c r="I4" s="56" t="s">
        <v>14</v>
      </c>
    </row>
    <row r="5" spans="2:14" ht="15" x14ac:dyDescent="0.25">
      <c r="B5" s="208" t="s">
        <v>18</v>
      </c>
      <c r="C5" s="204"/>
      <c r="D5" s="205"/>
      <c r="E5" s="754" t="s">
        <v>163</v>
      </c>
      <c r="F5" s="755"/>
      <c r="G5" s="755"/>
      <c r="H5" s="756"/>
      <c r="I5" s="56" t="s">
        <v>16</v>
      </c>
    </row>
    <row r="6" spans="2:14" ht="15.75" thickBot="1" x14ac:dyDescent="0.3">
      <c r="B6" s="209"/>
      <c r="C6" s="210"/>
      <c r="D6" s="211"/>
      <c r="E6" s="754" t="s">
        <v>197</v>
      </c>
      <c r="F6" s="743"/>
      <c r="G6" s="743"/>
      <c r="H6" s="757"/>
      <c r="I6" s="243" t="s">
        <v>195</v>
      </c>
    </row>
    <row r="7" spans="2:14" ht="15" x14ac:dyDescent="0.25">
      <c r="B7" s="212" t="s">
        <v>23</v>
      </c>
      <c r="C7" s="213"/>
      <c r="D7" s="214"/>
      <c r="E7" s="204"/>
      <c r="F7" s="204"/>
      <c r="G7" s="204"/>
      <c r="H7" s="206"/>
      <c r="I7" s="748" t="s">
        <v>103</v>
      </c>
    </row>
    <row r="8" spans="2:14" ht="15" x14ac:dyDescent="0.25">
      <c r="B8" s="208"/>
      <c r="C8" s="244" t="s">
        <v>24</v>
      </c>
      <c r="D8" s="205"/>
      <c r="E8" s="758" t="s">
        <v>623</v>
      </c>
      <c r="F8" s="759"/>
      <c r="G8" s="759"/>
      <c r="H8" s="760"/>
      <c r="I8" s="749"/>
    </row>
    <row r="9" spans="2:14" ht="15.75" thickBot="1" x14ac:dyDescent="0.3">
      <c r="B9" s="215"/>
      <c r="C9" s="216"/>
      <c r="D9" s="217"/>
      <c r="E9" s="216"/>
      <c r="F9" s="216"/>
      <c r="G9" s="216"/>
      <c r="H9" s="218"/>
      <c r="I9" s="750"/>
    </row>
    <row r="10" spans="2:14" ht="30.75" thickBot="1" x14ac:dyDescent="0.3">
      <c r="B10" s="215"/>
      <c r="C10" s="216"/>
      <c r="D10" s="216"/>
      <c r="E10" s="216"/>
      <c r="F10" s="216"/>
      <c r="G10" s="217"/>
      <c r="H10" s="219" t="s">
        <v>104</v>
      </c>
      <c r="I10" s="219" t="s">
        <v>105</v>
      </c>
    </row>
    <row r="11" spans="2:14" s="42" customFormat="1" ht="20.100000000000001" customHeight="1" x14ac:dyDescent="0.2">
      <c r="B11" s="220" t="s">
        <v>164</v>
      </c>
      <c r="C11" s="221"/>
      <c r="D11" s="221"/>
      <c r="E11" s="221"/>
      <c r="F11" s="221"/>
      <c r="G11" s="222"/>
      <c r="H11" s="78">
        <v>1988604353.4100001</v>
      </c>
      <c r="I11" s="78">
        <v>2044144829.3900001</v>
      </c>
      <c r="J11" s="43"/>
      <c r="K11" s="43"/>
      <c r="N11" s="43"/>
    </row>
    <row r="12" spans="2:14" s="42" customFormat="1" ht="20.100000000000001" customHeight="1" x14ac:dyDescent="0.2">
      <c r="B12" s="223" t="s">
        <v>165</v>
      </c>
      <c r="C12" s="224"/>
      <c r="D12" s="224"/>
      <c r="E12" s="224"/>
      <c r="F12" s="224"/>
      <c r="G12" s="225"/>
      <c r="H12" s="78">
        <f>SUM(H13:H22)</f>
        <v>685071867.50999999</v>
      </c>
      <c r="I12" s="78">
        <f>SUM(I13:I22)</f>
        <v>671318634.94999993</v>
      </c>
      <c r="J12" s="43"/>
      <c r="K12" s="43"/>
      <c r="N12" s="43"/>
    </row>
    <row r="13" spans="2:14" s="1" customFormat="1" ht="20.100000000000001" customHeight="1" x14ac:dyDescent="0.2">
      <c r="B13" s="227" t="s">
        <v>166</v>
      </c>
      <c r="C13" s="228"/>
      <c r="D13" s="228"/>
      <c r="E13" s="228"/>
      <c r="F13" s="228"/>
      <c r="G13" s="229"/>
      <c r="H13" s="83">
        <v>0</v>
      </c>
      <c r="I13" s="83">
        <v>0</v>
      </c>
      <c r="J13" s="43"/>
      <c r="N13" s="44"/>
    </row>
    <row r="14" spans="2:14" s="1" customFormat="1" ht="20.100000000000001" customHeight="1" x14ac:dyDescent="0.2">
      <c r="B14" s="227" t="s">
        <v>167</v>
      </c>
      <c r="C14" s="228"/>
      <c r="D14" s="228"/>
      <c r="E14" s="228"/>
      <c r="F14" s="228"/>
      <c r="G14" s="229"/>
      <c r="H14" s="83">
        <v>390556934.27999997</v>
      </c>
      <c r="I14" s="83">
        <v>491127429.50999999</v>
      </c>
      <c r="J14" s="43"/>
      <c r="N14" s="44"/>
    </row>
    <row r="15" spans="2:14" s="1" customFormat="1" ht="16.5" customHeight="1" x14ac:dyDescent="0.2">
      <c r="B15" s="735" t="s">
        <v>168</v>
      </c>
      <c r="C15" s="736"/>
      <c r="D15" s="736"/>
      <c r="E15" s="736"/>
      <c r="F15" s="736"/>
      <c r="G15" s="737"/>
      <c r="H15" s="83">
        <v>0</v>
      </c>
      <c r="I15" s="83">
        <v>0</v>
      </c>
      <c r="J15" s="43"/>
      <c r="N15" s="44"/>
    </row>
    <row r="16" spans="2:14" s="1" customFormat="1" ht="20.100000000000001" customHeight="1" x14ac:dyDescent="0.2">
      <c r="B16" s="227" t="s">
        <v>169</v>
      </c>
      <c r="C16" s="228"/>
      <c r="D16" s="228"/>
      <c r="E16" s="228"/>
      <c r="F16" s="228"/>
      <c r="G16" s="229"/>
      <c r="H16" s="83">
        <v>37894460.990000002</v>
      </c>
      <c r="I16" s="83">
        <v>50394271.68</v>
      </c>
      <c r="J16" s="43"/>
      <c r="N16" s="44"/>
    </row>
    <row r="17" spans="2:14" s="1" customFormat="1" ht="20.100000000000001" customHeight="1" x14ac:dyDescent="0.2">
      <c r="B17" s="227" t="s">
        <v>170</v>
      </c>
      <c r="C17" s="228"/>
      <c r="D17" s="228"/>
      <c r="E17" s="228"/>
      <c r="F17" s="228"/>
      <c r="G17" s="229"/>
      <c r="H17" s="83">
        <v>0</v>
      </c>
      <c r="I17" s="83">
        <v>0</v>
      </c>
      <c r="J17" s="43"/>
      <c r="N17" s="44"/>
    </row>
    <row r="18" spans="2:14" s="1" customFormat="1" ht="29.25" customHeight="1" x14ac:dyDescent="0.2">
      <c r="B18" s="735" t="s">
        <v>171</v>
      </c>
      <c r="C18" s="736"/>
      <c r="D18" s="736"/>
      <c r="E18" s="736"/>
      <c r="F18" s="736"/>
      <c r="G18" s="737"/>
      <c r="H18" s="83">
        <v>0</v>
      </c>
      <c r="I18" s="83">
        <v>1033211.74</v>
      </c>
      <c r="J18" s="43"/>
      <c r="N18" s="44"/>
    </row>
    <row r="19" spans="2:14" s="1" customFormat="1" ht="20.100000000000001" customHeight="1" x14ac:dyDescent="0.2">
      <c r="B19" s="227" t="s">
        <v>172</v>
      </c>
      <c r="C19" s="228"/>
      <c r="D19" s="228"/>
      <c r="E19" s="228"/>
      <c r="F19" s="228"/>
      <c r="G19" s="229"/>
      <c r="H19" s="83">
        <v>0</v>
      </c>
      <c r="I19" s="83">
        <v>0</v>
      </c>
      <c r="J19" s="43"/>
      <c r="N19" s="44"/>
    </row>
    <row r="20" spans="2:14" s="1" customFormat="1" ht="20.100000000000001" customHeight="1" x14ac:dyDescent="0.2">
      <c r="B20" s="227" t="s">
        <v>173</v>
      </c>
      <c r="C20" s="228"/>
      <c r="D20" s="228"/>
      <c r="E20" s="228"/>
      <c r="F20" s="228"/>
      <c r="G20" s="229"/>
      <c r="H20" s="83">
        <v>0</v>
      </c>
      <c r="I20" s="83">
        <v>103579.55</v>
      </c>
      <c r="J20" s="43"/>
      <c r="N20" s="44"/>
    </row>
    <row r="21" spans="2:14" s="1" customFormat="1" ht="20.100000000000001" customHeight="1" x14ac:dyDescent="0.2">
      <c r="B21" s="227" t="s">
        <v>174</v>
      </c>
      <c r="C21" s="228"/>
      <c r="D21" s="228"/>
      <c r="E21" s="228"/>
      <c r="F21" s="228"/>
      <c r="G21" s="229"/>
      <c r="H21" s="83">
        <v>0</v>
      </c>
      <c r="I21" s="83">
        <v>0</v>
      </c>
      <c r="J21" s="43"/>
      <c r="N21" s="44"/>
    </row>
    <row r="22" spans="2:14" s="1" customFormat="1" ht="20.100000000000001" customHeight="1" x14ac:dyDescent="0.2">
      <c r="B22" s="227" t="s">
        <v>175</v>
      </c>
      <c r="C22" s="228"/>
      <c r="D22" s="228"/>
      <c r="E22" s="228"/>
      <c r="F22" s="228"/>
      <c r="G22" s="229"/>
      <c r="H22" s="83">
        <v>256620472.24000001</v>
      </c>
      <c r="I22" s="83">
        <v>128660142.47</v>
      </c>
      <c r="J22" s="43"/>
      <c r="N22" s="44"/>
    </row>
    <row r="23" spans="2:14" s="42" customFormat="1" ht="20.100000000000001" customHeight="1" x14ac:dyDescent="0.2">
      <c r="B23" s="223" t="s">
        <v>176</v>
      </c>
      <c r="C23" s="224"/>
      <c r="D23" s="224"/>
      <c r="E23" s="224"/>
      <c r="F23" s="224"/>
      <c r="G23" s="225"/>
      <c r="H23" s="78">
        <f>SUM(H24:H32)</f>
        <v>541198124.74000001</v>
      </c>
      <c r="I23" s="78">
        <f>SUM(I24:I32)</f>
        <v>609406649.03999996</v>
      </c>
      <c r="J23" s="43"/>
      <c r="N23" s="43"/>
    </row>
    <row r="24" spans="2:14" s="1" customFormat="1" ht="20.100000000000001" customHeight="1" x14ac:dyDescent="0.2">
      <c r="B24" s="227" t="s">
        <v>177</v>
      </c>
      <c r="C24" s="228"/>
      <c r="D24" s="228"/>
      <c r="E24" s="228"/>
      <c r="F24" s="228"/>
      <c r="G24" s="229"/>
      <c r="H24" s="83">
        <v>52617679.880000003</v>
      </c>
      <c r="I24" s="83">
        <v>78443133.140000001</v>
      </c>
      <c r="J24" s="43"/>
      <c r="N24" s="44"/>
    </row>
    <row r="25" spans="2:14" s="1" customFormat="1" ht="18.75" customHeight="1" x14ac:dyDescent="0.2">
      <c r="B25" s="227" t="s">
        <v>178</v>
      </c>
      <c r="C25" s="228"/>
      <c r="D25" s="228"/>
      <c r="E25" s="230"/>
      <c r="F25" s="230"/>
      <c r="G25" s="231"/>
      <c r="H25" s="83">
        <v>142463516.15000001</v>
      </c>
      <c r="I25" s="83">
        <v>175386665.16999999</v>
      </c>
      <c r="J25" s="43"/>
      <c r="N25" s="44"/>
    </row>
    <row r="26" spans="2:14" s="1" customFormat="1" ht="20.100000000000001" customHeight="1" x14ac:dyDescent="0.2">
      <c r="B26" s="232" t="s">
        <v>179</v>
      </c>
      <c r="C26" s="233"/>
      <c r="D26" s="233"/>
      <c r="E26" s="233"/>
      <c r="F26" s="233"/>
      <c r="G26" s="234"/>
      <c r="H26" s="83">
        <v>0</v>
      </c>
      <c r="I26" s="83">
        <v>0</v>
      </c>
      <c r="J26" s="43"/>
      <c r="N26" s="44"/>
    </row>
    <row r="27" spans="2:14" s="1" customFormat="1" ht="20.100000000000001" customHeight="1" x14ac:dyDescent="0.2">
      <c r="B27" s="227" t="s">
        <v>180</v>
      </c>
      <c r="C27" s="228"/>
      <c r="D27" s="228"/>
      <c r="E27" s="228"/>
      <c r="F27" s="228"/>
      <c r="G27" s="229"/>
      <c r="H27" s="83">
        <v>230534954.36000001</v>
      </c>
      <c r="I27" s="83">
        <v>314495920.52999997</v>
      </c>
      <c r="J27" s="43"/>
      <c r="N27" s="44"/>
    </row>
    <row r="28" spans="2:14" s="1" customFormat="1" ht="18.75" customHeight="1" x14ac:dyDescent="0.2">
      <c r="B28" s="227" t="s">
        <v>181</v>
      </c>
      <c r="C28" s="228"/>
      <c r="D28" s="228"/>
      <c r="E28" s="228"/>
      <c r="F28" s="228"/>
      <c r="G28" s="229"/>
      <c r="H28" s="83">
        <v>0</v>
      </c>
      <c r="I28" s="83">
        <v>0</v>
      </c>
      <c r="J28" s="43"/>
      <c r="N28" s="44"/>
    </row>
    <row r="29" spans="2:14" s="1" customFormat="1" ht="33" customHeight="1" x14ac:dyDescent="0.2">
      <c r="B29" s="735" t="s">
        <v>182</v>
      </c>
      <c r="C29" s="736"/>
      <c r="D29" s="736"/>
      <c r="E29" s="736"/>
      <c r="F29" s="736"/>
      <c r="G29" s="737"/>
      <c r="H29" s="83">
        <v>46657468.640000001</v>
      </c>
      <c r="I29" s="83">
        <v>12526409.75</v>
      </c>
      <c r="J29" s="43"/>
      <c r="N29" s="44"/>
    </row>
    <row r="30" spans="2:14" s="1" customFormat="1" ht="20.100000000000001" customHeight="1" x14ac:dyDescent="0.2">
      <c r="B30" s="227" t="s">
        <v>183</v>
      </c>
      <c r="C30" s="228"/>
      <c r="D30" s="228"/>
      <c r="E30" s="228"/>
      <c r="F30" s="228"/>
      <c r="G30" s="229"/>
      <c r="H30" s="83">
        <v>0</v>
      </c>
      <c r="I30" s="83">
        <v>0</v>
      </c>
      <c r="J30" s="43"/>
      <c r="N30" s="44"/>
    </row>
    <row r="31" spans="2:14" s="1" customFormat="1" ht="20.100000000000001" customHeight="1" x14ac:dyDescent="0.2">
      <c r="B31" s="227" t="s">
        <v>184</v>
      </c>
      <c r="C31" s="228"/>
      <c r="D31" s="228"/>
      <c r="E31" s="228"/>
      <c r="F31" s="228"/>
      <c r="G31" s="229"/>
      <c r="H31" s="83">
        <v>0</v>
      </c>
      <c r="I31" s="83">
        <v>0</v>
      </c>
      <c r="J31" s="43"/>
      <c r="N31" s="44"/>
    </row>
    <row r="32" spans="2:14" s="1" customFormat="1" ht="20.100000000000001" customHeight="1" x14ac:dyDescent="0.2">
      <c r="B32" s="227" t="s">
        <v>185</v>
      </c>
      <c r="C32" s="228"/>
      <c r="D32" s="228"/>
      <c r="E32" s="228"/>
      <c r="F32" s="228"/>
      <c r="G32" s="229"/>
      <c r="H32" s="83">
        <v>68924505.709999993</v>
      </c>
      <c r="I32" s="83">
        <v>28554520.449999999</v>
      </c>
      <c r="J32" s="43"/>
      <c r="N32" s="44"/>
    </row>
    <row r="33" spans="2:14" s="42" customFormat="1" ht="20.100000000000001" customHeight="1" x14ac:dyDescent="0.2">
      <c r="B33" s="223" t="s">
        <v>186</v>
      </c>
      <c r="C33" s="224"/>
      <c r="D33" s="224"/>
      <c r="E33" s="224"/>
      <c r="F33" s="224"/>
      <c r="G33" s="225"/>
      <c r="H33" s="78">
        <v>2044144829.3900001</v>
      </c>
      <c r="I33" s="78">
        <v>2106056815.3</v>
      </c>
      <c r="J33" s="43"/>
      <c r="N33" s="43"/>
    </row>
    <row r="34" spans="2:14" s="42" customFormat="1" ht="20.100000000000001" customHeight="1" x14ac:dyDescent="0.2">
      <c r="B34" s="223" t="s">
        <v>187</v>
      </c>
      <c r="C34" s="224"/>
      <c r="D34" s="224"/>
      <c r="E34" s="224"/>
      <c r="F34" s="224"/>
      <c r="G34" s="225"/>
      <c r="H34" s="78">
        <f>SUM(H35:H37)</f>
        <v>-78443133.140000001</v>
      </c>
      <c r="I34" s="78">
        <f>SUM(I35:I37)</f>
        <v>91900006.239999995</v>
      </c>
      <c r="J34" s="43"/>
      <c r="N34" s="43"/>
    </row>
    <row r="35" spans="2:14" s="1" customFormat="1" ht="20.100000000000001" customHeight="1" x14ac:dyDescent="0.2">
      <c r="B35" s="227" t="s">
        <v>188</v>
      </c>
      <c r="C35" s="228"/>
      <c r="D35" s="228"/>
      <c r="E35" s="228"/>
      <c r="F35" s="228"/>
      <c r="G35" s="229"/>
      <c r="H35" s="78">
        <v>0</v>
      </c>
      <c r="I35" s="78">
        <v>91900006.239999995</v>
      </c>
      <c r="J35" s="43"/>
      <c r="N35" s="44"/>
    </row>
    <row r="36" spans="2:14" s="1" customFormat="1" ht="20.100000000000001" customHeight="1" x14ac:dyDescent="0.2">
      <c r="B36" s="227" t="s">
        <v>189</v>
      </c>
      <c r="C36" s="228"/>
      <c r="D36" s="228"/>
      <c r="E36" s="228"/>
      <c r="F36" s="228"/>
      <c r="G36" s="229"/>
      <c r="H36" s="78">
        <v>-78443133.140000001</v>
      </c>
      <c r="I36" s="78">
        <v>0</v>
      </c>
      <c r="J36" s="43"/>
      <c r="N36" s="44"/>
    </row>
    <row r="37" spans="2:14" s="42" customFormat="1" ht="18.75" customHeight="1" thickBot="1" x14ac:dyDescent="0.25">
      <c r="B37" s="738" t="s">
        <v>190</v>
      </c>
      <c r="C37" s="739"/>
      <c r="D37" s="739"/>
      <c r="E37" s="739"/>
      <c r="F37" s="739"/>
      <c r="G37" s="740"/>
      <c r="H37" s="83">
        <v>0</v>
      </c>
      <c r="I37" s="83">
        <v>0</v>
      </c>
      <c r="J37" s="43"/>
      <c r="N37" s="43"/>
    </row>
    <row r="38" spans="2:14" s="42" customFormat="1" ht="20.100000000000001" customHeight="1" thickBot="1" x14ac:dyDescent="0.25">
      <c r="B38" s="235" t="s">
        <v>191</v>
      </c>
      <c r="C38" s="236"/>
      <c r="D38" s="236"/>
      <c r="E38" s="236"/>
      <c r="F38" s="236"/>
      <c r="G38" s="236"/>
      <c r="H38" s="237">
        <f>H33+H36</f>
        <v>1965701696.25</v>
      </c>
      <c r="I38" s="237">
        <f>I33+I36+I35</f>
        <v>2197956821.54</v>
      </c>
      <c r="J38" s="43"/>
      <c r="N38" s="43"/>
    </row>
    <row r="39" spans="2:14" s="42" customFormat="1" ht="15" x14ac:dyDescent="0.2">
      <c r="B39" s="226"/>
      <c r="C39" s="226"/>
      <c r="D39" s="226"/>
      <c r="E39" s="226"/>
      <c r="F39" s="226"/>
      <c r="G39" s="226"/>
      <c r="H39" s="238"/>
      <c r="I39" s="239"/>
      <c r="N39" s="43"/>
    </row>
    <row r="40" spans="2:14" s="1" customFormat="1" ht="15" x14ac:dyDescent="0.2">
      <c r="B40" s="230"/>
      <c r="C40" s="230"/>
      <c r="D40" s="230"/>
      <c r="E40" s="230"/>
      <c r="F40" s="230"/>
      <c r="G40" s="230"/>
      <c r="H40" s="230"/>
      <c r="I40" s="230"/>
      <c r="N40" s="44"/>
    </row>
    <row r="41" spans="2:14" s="1" customFormat="1" ht="33.75" customHeight="1" x14ac:dyDescent="0.2">
      <c r="B41" s="230"/>
      <c r="C41" s="230"/>
      <c r="D41" s="230"/>
      <c r="E41" s="230"/>
      <c r="F41" s="230"/>
      <c r="G41" s="230"/>
      <c r="H41" s="230"/>
      <c r="I41" s="230"/>
      <c r="N41" s="44"/>
    </row>
    <row r="42" spans="2:14" s="1" customFormat="1" ht="17.25" x14ac:dyDescent="0.2">
      <c r="B42" s="240"/>
      <c r="C42" s="199"/>
      <c r="D42" s="199"/>
      <c r="E42" s="199"/>
      <c r="F42" s="741"/>
      <c r="G42" s="741"/>
      <c r="H42" s="199"/>
      <c r="I42" s="199"/>
      <c r="N42" s="44"/>
    </row>
    <row r="43" spans="2:14" s="1" customFormat="1" ht="15" x14ac:dyDescent="0.2">
      <c r="B43" s="230"/>
      <c r="C43" s="742" t="s">
        <v>192</v>
      </c>
      <c r="D43" s="742"/>
      <c r="E43" s="230"/>
      <c r="F43" s="230" t="s">
        <v>161</v>
      </c>
      <c r="G43" s="230"/>
      <c r="H43" s="230"/>
      <c r="I43" s="230" t="s">
        <v>193</v>
      </c>
      <c r="N43" s="44"/>
    </row>
    <row r="44" spans="2:14" ht="15" x14ac:dyDescent="0.25">
      <c r="B44" s="204"/>
      <c r="C44" s="743" t="s">
        <v>157</v>
      </c>
      <c r="D44" s="744"/>
      <c r="E44" s="241"/>
      <c r="F44" s="241" t="s">
        <v>8</v>
      </c>
      <c r="G44" s="204"/>
      <c r="H44" s="241"/>
      <c r="I44" s="242" t="s">
        <v>159</v>
      </c>
      <c r="J44" s="45"/>
    </row>
    <row r="45" spans="2:14" ht="15" x14ac:dyDescent="0.25">
      <c r="B45" s="241"/>
      <c r="C45" s="743"/>
      <c r="D45" s="743"/>
      <c r="E45" s="743"/>
      <c r="F45" s="241"/>
      <c r="G45" s="745"/>
      <c r="H45" s="745"/>
      <c r="I45" s="241"/>
    </row>
    <row r="46" spans="2:14" x14ac:dyDescent="0.2">
      <c r="B46" s="746"/>
      <c r="C46" s="746"/>
      <c r="D46" s="746"/>
      <c r="E46" s="747"/>
      <c r="F46" s="747"/>
      <c r="G46" s="747"/>
      <c r="H46" s="747"/>
    </row>
    <row r="47" spans="2:14" x14ac:dyDescent="0.2">
      <c r="B47" s="734"/>
      <c r="C47" s="734"/>
      <c r="D47" s="734"/>
      <c r="E47" s="41"/>
      <c r="F47" s="41"/>
      <c r="G47" s="41"/>
      <c r="H47" s="734"/>
      <c r="I47" s="734"/>
    </row>
    <row r="48" spans="2:14" x14ac:dyDescent="0.2">
      <c r="B48" s="41"/>
      <c r="C48" s="41"/>
      <c r="D48" s="41"/>
      <c r="E48" s="733"/>
      <c r="F48" s="734"/>
      <c r="G48" s="41"/>
      <c r="H48" s="41"/>
      <c r="I48" s="41"/>
    </row>
    <row r="49" spans="9:9" x14ac:dyDescent="0.2">
      <c r="I49" s="46"/>
    </row>
  </sheetData>
  <mergeCells count="20">
    <mergeCell ref="I7:I9"/>
    <mergeCell ref="B18:G18"/>
    <mergeCell ref="B2:D2"/>
    <mergeCell ref="E5:H5"/>
    <mergeCell ref="E6:H6"/>
    <mergeCell ref="E8:H8"/>
    <mergeCell ref="B15:G15"/>
    <mergeCell ref="E48:F48"/>
    <mergeCell ref="B29:G29"/>
    <mergeCell ref="B37:G37"/>
    <mergeCell ref="F42:G42"/>
    <mergeCell ref="C43:D43"/>
    <mergeCell ref="C44:D44"/>
    <mergeCell ref="C45:E45"/>
    <mergeCell ref="G45:H45"/>
    <mergeCell ref="B46:D46"/>
    <mergeCell ref="E46:F46"/>
    <mergeCell ref="G46:H46"/>
    <mergeCell ref="B47:D47"/>
    <mergeCell ref="H47:I47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0"/>
  <sheetViews>
    <sheetView view="pageLayout" zoomScaleNormal="100" workbookViewId="0">
      <selection activeCell="F659" sqref="F659"/>
    </sheetView>
  </sheetViews>
  <sheetFormatPr defaultRowHeight="12.75" x14ac:dyDescent="0.2"/>
  <cols>
    <col min="1" max="1" width="22.85546875" style="501" customWidth="1"/>
    <col min="2" max="2" width="17.140625" style="501" customWidth="1"/>
    <col min="3" max="3" width="20" style="501" customWidth="1"/>
    <col min="4" max="4" width="18" style="501" customWidth="1"/>
    <col min="5" max="5" width="19.7109375" style="501" customWidth="1"/>
    <col min="6" max="6" width="16.140625" style="501" customWidth="1"/>
    <col min="7" max="7" width="16.42578125" style="501" customWidth="1"/>
    <col min="8" max="8" width="14.42578125" style="501" customWidth="1"/>
    <col min="9" max="9" width="16.140625" style="501" customWidth="1"/>
    <col min="10" max="10" width="13.7109375" style="501" customWidth="1"/>
    <col min="11" max="11" width="18.28515625" style="501" customWidth="1"/>
    <col min="12" max="16384" width="9.140625" style="501"/>
  </cols>
  <sheetData>
    <row r="2" spans="1:10" s="652" customFormat="1" x14ac:dyDescent="0.2">
      <c r="A2" s="247"/>
      <c r="D2" s="248"/>
      <c r="E2" s="249"/>
      <c r="F2" s="249" t="s">
        <v>199</v>
      </c>
      <c r="G2" s="249"/>
      <c r="H2" s="249"/>
      <c r="I2" s="249"/>
    </row>
    <row r="3" spans="1:10" s="652" customFormat="1" ht="40.5" customHeight="1" x14ac:dyDescent="0.2">
      <c r="B3" s="250"/>
      <c r="C3" s="250"/>
      <c r="D3" s="251"/>
      <c r="E3" s="251"/>
      <c r="F3" s="1137" t="s">
        <v>200</v>
      </c>
      <c r="G3" s="1138"/>
      <c r="H3" s="1138"/>
      <c r="I3" s="1138"/>
      <c r="J3" s="1138"/>
    </row>
    <row r="4" spans="1:10" ht="15" customHeight="1" x14ac:dyDescent="0.25">
      <c r="A4" s="1080" t="s">
        <v>201</v>
      </c>
      <c r="B4" s="1080"/>
      <c r="C4" s="1080"/>
      <c r="D4" s="1080"/>
      <c r="E4" s="1080"/>
      <c r="F4" s="1080"/>
      <c r="G4" s="1080"/>
      <c r="H4" s="1080"/>
      <c r="I4" s="1080"/>
    </row>
    <row r="5" spans="1:10" ht="13.5" thickBot="1" x14ac:dyDescent="0.25">
      <c r="A5" s="1139"/>
      <c r="B5" s="1140"/>
      <c r="C5" s="1140"/>
      <c r="D5" s="1140"/>
      <c r="E5" s="1140"/>
      <c r="F5" s="1140"/>
      <c r="G5" s="1140"/>
      <c r="H5" s="1139"/>
      <c r="I5" s="1139"/>
    </row>
    <row r="6" spans="1:10" ht="15" customHeight="1" thickBot="1" x14ac:dyDescent="0.25">
      <c r="A6" s="252"/>
      <c r="B6" s="1141" t="s">
        <v>202</v>
      </c>
      <c r="C6" s="1142"/>
      <c r="D6" s="1142"/>
      <c r="E6" s="1142"/>
      <c r="F6" s="1142"/>
      <c r="G6" s="1143"/>
      <c r="H6" s="253"/>
      <c r="I6" s="253"/>
    </row>
    <row r="7" spans="1:10" x14ac:dyDescent="0.2">
      <c r="A7" s="1144" t="s">
        <v>203</v>
      </c>
      <c r="B7" s="1146" t="s">
        <v>204</v>
      </c>
      <c r="C7" s="1148" t="s">
        <v>205</v>
      </c>
      <c r="D7" s="1146" t="s">
        <v>206</v>
      </c>
      <c r="E7" s="1150" t="s">
        <v>207</v>
      </c>
      <c r="F7" s="1132" t="s">
        <v>208</v>
      </c>
      <c r="G7" s="1132" t="s">
        <v>209</v>
      </c>
      <c r="H7" s="1132" t="s">
        <v>210</v>
      </c>
      <c r="I7" s="1134" t="s">
        <v>211</v>
      </c>
    </row>
    <row r="8" spans="1:10" ht="81.75" customHeight="1" x14ac:dyDescent="0.2">
      <c r="A8" s="1145"/>
      <c r="B8" s="1147"/>
      <c r="C8" s="1149"/>
      <c r="D8" s="1147"/>
      <c r="E8" s="1151"/>
      <c r="F8" s="1133"/>
      <c r="G8" s="1133"/>
      <c r="H8" s="1133"/>
      <c r="I8" s="1135"/>
    </row>
    <row r="9" spans="1:10" s="627" customFormat="1" ht="12.75" customHeight="1" x14ac:dyDescent="0.2">
      <c r="A9" s="1121" t="s">
        <v>212</v>
      </c>
      <c r="B9" s="1122"/>
      <c r="C9" s="1122"/>
      <c r="D9" s="1122"/>
      <c r="E9" s="1136"/>
      <c r="F9" s="1136"/>
      <c r="G9" s="1136"/>
      <c r="H9" s="1136"/>
      <c r="I9" s="1099"/>
    </row>
    <row r="10" spans="1:10" s="627" customFormat="1" x14ac:dyDescent="0.2">
      <c r="A10" s="254" t="s">
        <v>1</v>
      </c>
      <c r="B10" s="255">
        <v>1951785261.4300001</v>
      </c>
      <c r="C10" s="255">
        <v>37756284.520000003</v>
      </c>
      <c r="D10" s="255">
        <v>129582772.5</v>
      </c>
      <c r="E10" s="255">
        <v>6180167.71</v>
      </c>
      <c r="F10" s="255">
        <v>434224.56</v>
      </c>
      <c r="G10" s="255">
        <v>10933539.59</v>
      </c>
      <c r="H10" s="255">
        <v>173686491.16</v>
      </c>
      <c r="I10" s="256">
        <f>B10+SUM(D10:H10)</f>
        <v>2272602456.9499998</v>
      </c>
    </row>
    <row r="11" spans="1:10" x14ac:dyDescent="0.2">
      <c r="A11" s="257" t="s">
        <v>213</v>
      </c>
      <c r="B11" s="255">
        <f t="shared" ref="B11:I11" si="0">SUM(B12:B14)</f>
        <v>123926576.83</v>
      </c>
      <c r="C11" s="255">
        <f t="shared" si="0"/>
        <v>97410.75</v>
      </c>
      <c r="D11" s="255">
        <f t="shared" si="0"/>
        <v>23990593.859999999</v>
      </c>
      <c r="E11" s="255">
        <f t="shared" si="0"/>
        <v>1244842.22</v>
      </c>
      <c r="F11" s="255">
        <f t="shared" si="0"/>
        <v>95048.5</v>
      </c>
      <c r="G11" s="255">
        <f t="shared" si="0"/>
        <v>1059861.8699999999</v>
      </c>
      <c r="H11" s="255">
        <f t="shared" si="0"/>
        <v>50578726.089999996</v>
      </c>
      <c r="I11" s="256">
        <f t="shared" si="0"/>
        <v>200895649.37</v>
      </c>
    </row>
    <row r="12" spans="1:10" x14ac:dyDescent="0.2">
      <c r="A12" s="258" t="s">
        <v>214</v>
      </c>
      <c r="B12" s="259">
        <v>0</v>
      </c>
      <c r="C12" s="259">
        <v>0</v>
      </c>
      <c r="D12" s="259">
        <v>0</v>
      </c>
      <c r="E12" s="259">
        <v>0</v>
      </c>
      <c r="F12" s="259">
        <v>0</v>
      </c>
      <c r="G12" s="260">
        <v>834087.47</v>
      </c>
      <c r="H12" s="260">
        <v>18678646.350000001</v>
      </c>
      <c r="I12" s="261">
        <f>B12+SUM(D12:H12)</f>
        <v>19512733.82</v>
      </c>
    </row>
    <row r="13" spans="1:10" x14ac:dyDescent="0.2">
      <c r="A13" s="258" t="s">
        <v>0</v>
      </c>
      <c r="B13" s="260">
        <v>123926576.83</v>
      </c>
      <c r="C13" s="260">
        <v>97410.75</v>
      </c>
      <c r="D13" s="260">
        <v>6785004.1799999997</v>
      </c>
      <c r="E13" s="260">
        <v>0</v>
      </c>
      <c r="F13" s="259">
        <v>0</v>
      </c>
      <c r="G13" s="260">
        <v>92608.45</v>
      </c>
      <c r="H13" s="260">
        <v>50578726.090000004</v>
      </c>
      <c r="I13" s="261">
        <f>B13+SUM(D13:H13)</f>
        <v>181382915.55000001</v>
      </c>
    </row>
    <row r="14" spans="1:10" x14ac:dyDescent="0.2">
      <c r="A14" s="258" t="s">
        <v>215</v>
      </c>
      <c r="B14" s="260">
        <v>0</v>
      </c>
      <c r="C14" s="259">
        <v>0</v>
      </c>
      <c r="D14" s="260">
        <v>17205589.68</v>
      </c>
      <c r="E14" s="260">
        <v>1244842.22</v>
      </c>
      <c r="F14" s="260">
        <v>95048.5</v>
      </c>
      <c r="G14" s="260">
        <v>133165.95000000001</v>
      </c>
      <c r="H14" s="260">
        <v>-18678646.350000001</v>
      </c>
      <c r="I14" s="261">
        <f>B14+SUM(D14:H14)</f>
        <v>0</v>
      </c>
    </row>
    <row r="15" spans="1:10" x14ac:dyDescent="0.2">
      <c r="A15" s="257" t="s">
        <v>216</v>
      </c>
      <c r="B15" s="255">
        <f>SUM(B16:B17)</f>
        <v>5527213.0499999998</v>
      </c>
      <c r="C15" s="255">
        <f t="shared" ref="C15:I15" si="1">SUM(C16:C17)</f>
        <v>1482844.05</v>
      </c>
      <c r="D15" s="255">
        <f t="shared" si="1"/>
        <v>0</v>
      </c>
      <c r="E15" s="255">
        <f t="shared" si="1"/>
        <v>252300.9</v>
      </c>
      <c r="F15" s="255">
        <f t="shared" si="1"/>
        <v>0</v>
      </c>
      <c r="G15" s="255">
        <f t="shared" si="1"/>
        <v>1130417.1200000001</v>
      </c>
      <c r="H15" s="255">
        <f t="shared" si="1"/>
        <v>33298417.170000002</v>
      </c>
      <c r="I15" s="256">
        <f t="shared" si="1"/>
        <v>40208348.239999995</v>
      </c>
    </row>
    <row r="16" spans="1:10" x14ac:dyDescent="0.2">
      <c r="A16" s="258" t="s">
        <v>217</v>
      </c>
      <c r="B16" s="259">
        <v>0</v>
      </c>
      <c r="C16" s="259">
        <v>0</v>
      </c>
      <c r="D16" s="259">
        <v>0</v>
      </c>
      <c r="E16" s="260">
        <v>252300.9</v>
      </c>
      <c r="F16" s="260">
        <v>0</v>
      </c>
      <c r="G16" s="260">
        <v>571437.86</v>
      </c>
      <c r="H16" s="259">
        <v>0</v>
      </c>
      <c r="I16" s="261">
        <f>B16+SUM(D16:H16)</f>
        <v>823738.76</v>
      </c>
    </row>
    <row r="17" spans="1:10" x14ac:dyDescent="0.2">
      <c r="A17" s="258" t="s">
        <v>0</v>
      </c>
      <c r="B17" s="260">
        <v>5527213.0499999998</v>
      </c>
      <c r="C17" s="260">
        <v>1482844.05</v>
      </c>
      <c r="D17" s="260">
        <v>0</v>
      </c>
      <c r="E17" s="260">
        <v>0</v>
      </c>
      <c r="F17" s="259">
        <v>0</v>
      </c>
      <c r="G17" s="260">
        <v>558979.26</v>
      </c>
      <c r="H17" s="260">
        <v>33298417.170000002</v>
      </c>
      <c r="I17" s="261">
        <f>B17+SUM(D17:H17)</f>
        <v>39384609.479999997</v>
      </c>
      <c r="J17" s="501" t="s">
        <v>2</v>
      </c>
    </row>
    <row r="18" spans="1:10" x14ac:dyDescent="0.2">
      <c r="A18" s="254" t="s">
        <v>218</v>
      </c>
      <c r="B18" s="255">
        <f t="shared" ref="B18:I18" si="2">B10+B11-B15</f>
        <v>2070184625.21</v>
      </c>
      <c r="C18" s="255">
        <f t="shared" si="2"/>
        <v>36370851.220000006</v>
      </c>
      <c r="D18" s="255">
        <f t="shared" si="2"/>
        <v>153573366.36000001</v>
      </c>
      <c r="E18" s="255">
        <f t="shared" si="2"/>
        <v>7172709.0299999993</v>
      </c>
      <c r="F18" s="255">
        <f t="shared" si="2"/>
        <v>529273.06000000006</v>
      </c>
      <c r="G18" s="255">
        <f t="shared" si="2"/>
        <v>10862984.34</v>
      </c>
      <c r="H18" s="255">
        <f t="shared" si="2"/>
        <v>190966800.07999998</v>
      </c>
      <c r="I18" s="256">
        <f t="shared" si="2"/>
        <v>2433289758.0799999</v>
      </c>
    </row>
    <row r="19" spans="1:10" x14ac:dyDescent="0.2">
      <c r="A19" s="1121" t="s">
        <v>219</v>
      </c>
      <c r="B19" s="1136"/>
      <c r="C19" s="1136"/>
      <c r="D19" s="1136"/>
      <c r="E19" s="1136"/>
      <c r="F19" s="1136"/>
      <c r="G19" s="1136"/>
      <c r="H19" s="1136"/>
      <c r="I19" s="1099"/>
    </row>
    <row r="20" spans="1:10" x14ac:dyDescent="0.2">
      <c r="A20" s="254" t="s">
        <v>1</v>
      </c>
      <c r="B20" s="255">
        <v>6299970.9699999997</v>
      </c>
      <c r="C20" s="255">
        <v>0</v>
      </c>
      <c r="D20" s="255">
        <v>39400577.82</v>
      </c>
      <c r="E20" s="255">
        <v>4864104.9400000004</v>
      </c>
      <c r="F20" s="255">
        <v>290774.56</v>
      </c>
      <c r="G20" s="255">
        <v>10660745.74</v>
      </c>
      <c r="H20" s="255">
        <v>0</v>
      </c>
      <c r="I20" s="256">
        <f>B20+SUM(D20:H20)</f>
        <v>61516174.030000001</v>
      </c>
    </row>
    <row r="21" spans="1:10" x14ac:dyDescent="0.2">
      <c r="A21" s="257" t="s">
        <v>213</v>
      </c>
      <c r="B21" s="255">
        <f>SUM(B22:B24)</f>
        <v>396774.71</v>
      </c>
      <c r="C21" s="255">
        <f t="shared" ref="C21:I21" si="3">SUM(C22:C24)</f>
        <v>0</v>
      </c>
      <c r="D21" s="255">
        <f t="shared" si="3"/>
        <v>6560821.6699999999</v>
      </c>
      <c r="E21" s="255">
        <f t="shared" si="3"/>
        <v>386414.13</v>
      </c>
      <c r="F21" s="255">
        <f t="shared" si="3"/>
        <v>31784.14</v>
      </c>
      <c r="G21" s="255">
        <f t="shared" si="3"/>
        <v>929879.16</v>
      </c>
      <c r="H21" s="255">
        <f t="shared" si="3"/>
        <v>0</v>
      </c>
      <c r="I21" s="256">
        <f t="shared" si="3"/>
        <v>8305673.8100000005</v>
      </c>
    </row>
    <row r="22" spans="1:10" x14ac:dyDescent="0.2">
      <c r="A22" s="258" t="s">
        <v>220</v>
      </c>
      <c r="B22" s="260">
        <v>396774.71</v>
      </c>
      <c r="C22" s="260">
        <v>0</v>
      </c>
      <c r="D22" s="260">
        <v>5870578.9800000004</v>
      </c>
      <c r="E22" s="260">
        <v>386414.13</v>
      </c>
      <c r="F22" s="260">
        <v>31784.14</v>
      </c>
      <c r="G22" s="260">
        <v>3183.24</v>
      </c>
      <c r="H22" s="259">
        <v>0</v>
      </c>
      <c r="I22" s="261">
        <f>B22+SUM(D22:H22)</f>
        <v>6688735.2000000002</v>
      </c>
      <c r="J22" s="501" t="s">
        <v>624</v>
      </c>
    </row>
    <row r="23" spans="1:10" x14ac:dyDescent="0.2">
      <c r="A23" s="258" t="s">
        <v>0</v>
      </c>
      <c r="B23" s="259">
        <v>0</v>
      </c>
      <c r="C23" s="259">
        <v>0</v>
      </c>
      <c r="D23" s="260">
        <v>690242.69</v>
      </c>
      <c r="E23" s="260">
        <v>0</v>
      </c>
      <c r="F23" s="259">
        <v>0</v>
      </c>
      <c r="G23" s="260">
        <v>926695.92</v>
      </c>
      <c r="H23" s="260">
        <v>0</v>
      </c>
      <c r="I23" s="261">
        <f>B23+SUM(D23:H23)</f>
        <v>1616938.6099999999</v>
      </c>
    </row>
    <row r="24" spans="1:10" x14ac:dyDescent="0.2">
      <c r="A24" s="258" t="s">
        <v>215</v>
      </c>
      <c r="B24" s="259">
        <v>0</v>
      </c>
      <c r="C24" s="259">
        <v>0</v>
      </c>
      <c r="D24" s="260">
        <v>0</v>
      </c>
      <c r="E24" s="259">
        <v>0</v>
      </c>
      <c r="F24" s="259">
        <v>0</v>
      </c>
      <c r="G24" s="259">
        <v>0</v>
      </c>
      <c r="H24" s="260">
        <v>0</v>
      </c>
      <c r="I24" s="261">
        <f>B24+SUM(D24:H24)</f>
        <v>0</v>
      </c>
    </row>
    <row r="25" spans="1:10" x14ac:dyDescent="0.2">
      <c r="A25" s="257" t="s">
        <v>216</v>
      </c>
      <c r="B25" s="255">
        <f>SUM(B26:B27)</f>
        <v>0</v>
      </c>
      <c r="C25" s="255">
        <f t="shared" ref="C25:I25" si="4">SUM(C26:C27)</f>
        <v>0</v>
      </c>
      <c r="D25" s="255">
        <f t="shared" si="4"/>
        <v>0</v>
      </c>
      <c r="E25" s="255">
        <f t="shared" si="4"/>
        <v>252300.9</v>
      </c>
      <c r="F25" s="255">
        <f t="shared" si="4"/>
        <v>0</v>
      </c>
      <c r="G25" s="255">
        <f t="shared" si="4"/>
        <v>1130417.1200000001</v>
      </c>
      <c r="H25" s="255">
        <f t="shared" si="4"/>
        <v>0</v>
      </c>
      <c r="I25" s="256">
        <f t="shared" si="4"/>
        <v>1382718.02</v>
      </c>
    </row>
    <row r="26" spans="1:10" x14ac:dyDescent="0.2">
      <c r="A26" s="258" t="s">
        <v>217</v>
      </c>
      <c r="B26" s="259">
        <v>0</v>
      </c>
      <c r="C26" s="259">
        <v>0</v>
      </c>
      <c r="D26" s="259">
        <v>0</v>
      </c>
      <c r="E26" s="260">
        <v>252300.9</v>
      </c>
      <c r="F26" s="260">
        <v>0</v>
      </c>
      <c r="G26" s="260">
        <v>571437.86</v>
      </c>
      <c r="H26" s="259">
        <v>0</v>
      </c>
      <c r="I26" s="261">
        <f>B26+SUM(D26:H26)</f>
        <v>823738.76</v>
      </c>
    </row>
    <row r="27" spans="1:10" x14ac:dyDescent="0.2">
      <c r="A27" s="258" t="s">
        <v>0</v>
      </c>
      <c r="B27" s="259">
        <v>0</v>
      </c>
      <c r="C27" s="259">
        <v>0</v>
      </c>
      <c r="D27" s="260">
        <v>0</v>
      </c>
      <c r="E27" s="260">
        <v>0</v>
      </c>
      <c r="F27" s="259">
        <v>0</v>
      </c>
      <c r="G27" s="260">
        <v>558979.26</v>
      </c>
      <c r="H27" s="260">
        <v>0</v>
      </c>
      <c r="I27" s="261">
        <f>B27+SUM(D27:H27)</f>
        <v>558979.26</v>
      </c>
    </row>
    <row r="28" spans="1:10" x14ac:dyDescent="0.2">
      <c r="A28" s="254" t="s">
        <v>218</v>
      </c>
      <c r="B28" s="255">
        <f>B20+B21-B25</f>
        <v>6696745.6799999997</v>
      </c>
      <c r="C28" s="255">
        <f t="shared" ref="C28:I28" si="5">C20+C21-C25</f>
        <v>0</v>
      </c>
      <c r="D28" s="255">
        <f t="shared" si="5"/>
        <v>45961399.490000002</v>
      </c>
      <c r="E28" s="255">
        <f t="shared" si="5"/>
        <v>4998218.17</v>
      </c>
      <c r="F28" s="255">
        <f t="shared" si="5"/>
        <v>322558.7</v>
      </c>
      <c r="G28" s="255">
        <f t="shared" si="5"/>
        <v>10460207.780000001</v>
      </c>
      <c r="H28" s="255">
        <f t="shared" si="5"/>
        <v>0</v>
      </c>
      <c r="I28" s="256">
        <f t="shared" si="5"/>
        <v>68439129.820000008</v>
      </c>
    </row>
    <row r="29" spans="1:10" x14ac:dyDescent="0.2">
      <c r="A29" s="1121" t="s">
        <v>221</v>
      </c>
      <c r="B29" s="1136"/>
      <c r="C29" s="1136"/>
      <c r="D29" s="1136"/>
      <c r="E29" s="1136"/>
      <c r="F29" s="1136"/>
      <c r="G29" s="1136"/>
      <c r="H29" s="1136"/>
      <c r="I29" s="1099"/>
    </row>
    <row r="30" spans="1:10" x14ac:dyDescent="0.2">
      <c r="A30" s="254" t="s">
        <v>1</v>
      </c>
      <c r="B30" s="255">
        <v>9681053.1699999999</v>
      </c>
      <c r="C30" s="255">
        <v>9681053.1699999999</v>
      </c>
      <c r="D30" s="255">
        <v>0</v>
      </c>
      <c r="E30" s="255">
        <v>0</v>
      </c>
      <c r="F30" s="255">
        <v>0</v>
      </c>
      <c r="G30" s="255">
        <v>0</v>
      </c>
      <c r="H30" s="255">
        <v>0</v>
      </c>
      <c r="I30" s="256">
        <f>B30+SUM(D30:H30)</f>
        <v>9681053.1699999999</v>
      </c>
    </row>
    <row r="31" spans="1:10" x14ac:dyDescent="0.2">
      <c r="A31" s="258" t="s">
        <v>222</v>
      </c>
      <c r="B31" s="260">
        <v>0</v>
      </c>
      <c r="C31" s="260">
        <v>0</v>
      </c>
      <c r="D31" s="260">
        <v>0</v>
      </c>
      <c r="E31" s="260">
        <v>0</v>
      </c>
      <c r="F31" s="260">
        <v>0</v>
      </c>
      <c r="G31" s="260">
        <v>0</v>
      </c>
      <c r="H31" s="259">
        <v>0</v>
      </c>
      <c r="I31" s="261">
        <f>B31+SUM(D31:H31)</f>
        <v>0</v>
      </c>
    </row>
    <row r="32" spans="1:10" x14ac:dyDescent="0.2">
      <c r="A32" s="258" t="s">
        <v>223</v>
      </c>
      <c r="B32" s="262">
        <v>730858.29</v>
      </c>
      <c r="C32" s="262">
        <v>730858.29</v>
      </c>
      <c r="D32" s="262">
        <v>0</v>
      </c>
      <c r="E32" s="262">
        <v>0</v>
      </c>
      <c r="F32" s="262">
        <v>0</v>
      </c>
      <c r="G32" s="262">
        <v>0</v>
      </c>
      <c r="H32" s="263">
        <v>0</v>
      </c>
      <c r="I32" s="261">
        <f>B32+SUM(D32:H32)</f>
        <v>730858.29</v>
      </c>
    </row>
    <row r="33" spans="1:9" x14ac:dyDescent="0.2">
      <c r="A33" s="254" t="s">
        <v>218</v>
      </c>
      <c r="B33" s="264">
        <f>B30+B31-B32</f>
        <v>8950194.879999999</v>
      </c>
      <c r="C33" s="264">
        <f t="shared" ref="C33:I33" si="6">C30+C31-C32</f>
        <v>8950194.879999999</v>
      </c>
      <c r="D33" s="264">
        <f t="shared" si="6"/>
        <v>0</v>
      </c>
      <c r="E33" s="264">
        <f t="shared" si="6"/>
        <v>0</v>
      </c>
      <c r="F33" s="264">
        <f t="shared" si="6"/>
        <v>0</v>
      </c>
      <c r="G33" s="264">
        <f t="shared" si="6"/>
        <v>0</v>
      </c>
      <c r="H33" s="264">
        <f t="shared" si="6"/>
        <v>0</v>
      </c>
      <c r="I33" s="265">
        <f t="shared" si="6"/>
        <v>8950194.879999999</v>
      </c>
    </row>
    <row r="34" spans="1:9" x14ac:dyDescent="0.2">
      <c r="A34" s="1121" t="s">
        <v>224</v>
      </c>
      <c r="B34" s="1122"/>
      <c r="C34" s="1122"/>
      <c r="D34" s="1122"/>
      <c r="E34" s="1122"/>
      <c r="F34" s="1122"/>
      <c r="G34" s="1122"/>
      <c r="H34" s="1122"/>
      <c r="I34" s="1099"/>
    </row>
    <row r="35" spans="1:9" x14ac:dyDescent="0.2">
      <c r="A35" s="266" t="s">
        <v>1</v>
      </c>
      <c r="B35" s="267">
        <f t="shared" ref="B35:I35" si="7">B10-B20-B30</f>
        <v>1935804237.29</v>
      </c>
      <c r="C35" s="267">
        <f t="shared" si="7"/>
        <v>28075231.350000001</v>
      </c>
      <c r="D35" s="267">
        <f t="shared" si="7"/>
        <v>90182194.680000007</v>
      </c>
      <c r="E35" s="267">
        <f t="shared" si="7"/>
        <v>1316062.7699999996</v>
      </c>
      <c r="F35" s="267">
        <f t="shared" si="7"/>
        <v>143450</v>
      </c>
      <c r="G35" s="267">
        <f t="shared" si="7"/>
        <v>272793.84999999963</v>
      </c>
      <c r="H35" s="267">
        <f t="shared" si="7"/>
        <v>173686491.16</v>
      </c>
      <c r="I35" s="268">
        <f t="shared" si="7"/>
        <v>2201405229.7499995</v>
      </c>
    </row>
    <row r="36" spans="1:9" ht="13.5" thickBot="1" x14ac:dyDescent="0.25">
      <c r="A36" s="269" t="s">
        <v>218</v>
      </c>
      <c r="B36" s="270">
        <f>B18-B28-B33</f>
        <v>2054537684.6499999</v>
      </c>
      <c r="C36" s="270">
        <f t="shared" ref="C36:I36" si="8">C18-C28-C33</f>
        <v>27420656.340000007</v>
      </c>
      <c r="D36" s="270">
        <f t="shared" si="8"/>
        <v>107611966.87</v>
      </c>
      <c r="E36" s="270">
        <f t="shared" si="8"/>
        <v>2174490.8599999994</v>
      </c>
      <c r="F36" s="270">
        <f t="shared" si="8"/>
        <v>206714.36000000004</v>
      </c>
      <c r="G36" s="270">
        <f t="shared" si="8"/>
        <v>402776.55999999866</v>
      </c>
      <c r="H36" s="270">
        <f t="shared" si="8"/>
        <v>190966800.07999998</v>
      </c>
      <c r="I36" s="271">
        <f t="shared" si="8"/>
        <v>2355900433.3799996</v>
      </c>
    </row>
    <row r="37" spans="1:9" x14ac:dyDescent="0.2">
      <c r="A37" s="272"/>
      <c r="B37" s="273"/>
      <c r="C37" s="273"/>
      <c r="D37" s="273"/>
      <c r="E37" s="273"/>
      <c r="F37" s="273"/>
      <c r="G37" s="273"/>
      <c r="H37" s="273"/>
      <c r="I37" s="273"/>
    </row>
    <row r="38" spans="1:9" ht="15" x14ac:dyDescent="0.25">
      <c r="A38" s="274" t="s">
        <v>225</v>
      </c>
      <c r="B38" s="275"/>
    </row>
    <row r="39" spans="1:9" ht="13.5" thickBot="1" x14ac:dyDescent="0.25">
      <c r="A39" s="276"/>
      <c r="B39" s="276"/>
    </row>
    <row r="40" spans="1:9" ht="21.75" customHeight="1" x14ac:dyDescent="0.2">
      <c r="A40" s="1123" t="s">
        <v>226</v>
      </c>
      <c r="B40" s="1124"/>
      <c r="C40" s="1129" t="s">
        <v>227</v>
      </c>
    </row>
    <row r="41" spans="1:9" ht="13.5" customHeight="1" x14ac:dyDescent="0.2">
      <c r="A41" s="1125"/>
      <c r="B41" s="1126"/>
      <c r="C41" s="1130"/>
    </row>
    <row r="42" spans="1:9" ht="29.25" customHeight="1" x14ac:dyDescent="0.2">
      <c r="A42" s="1127"/>
      <c r="B42" s="1128"/>
      <c r="C42" s="1131"/>
    </row>
    <row r="43" spans="1:9" x14ac:dyDescent="0.2">
      <c r="A43" s="1100" t="s">
        <v>212</v>
      </c>
      <c r="B43" s="1101"/>
      <c r="C43" s="1102"/>
    </row>
    <row r="44" spans="1:9" x14ac:dyDescent="0.2">
      <c r="A44" s="1116" t="s">
        <v>1</v>
      </c>
      <c r="B44" s="1104"/>
      <c r="C44" s="277">
        <v>11349551.550000001</v>
      </c>
    </row>
    <row r="45" spans="1:9" x14ac:dyDescent="0.2">
      <c r="A45" s="1117" t="s">
        <v>213</v>
      </c>
      <c r="B45" s="1118"/>
      <c r="C45" s="278">
        <f>SUM(C46:C47)</f>
        <v>120916.38</v>
      </c>
    </row>
    <row r="46" spans="1:9" x14ac:dyDescent="0.2">
      <c r="A46" s="1109" t="s">
        <v>214</v>
      </c>
      <c r="B46" s="1110"/>
      <c r="C46" s="279">
        <v>120916.38</v>
      </c>
    </row>
    <row r="47" spans="1:9" x14ac:dyDescent="0.2">
      <c r="A47" s="1109" t="s">
        <v>0</v>
      </c>
      <c r="B47" s="1110"/>
      <c r="C47" s="279"/>
    </row>
    <row r="48" spans="1:9" x14ac:dyDescent="0.2">
      <c r="A48" s="1117" t="s">
        <v>216</v>
      </c>
      <c r="B48" s="1118"/>
      <c r="C48" s="278">
        <f>SUM(C49:C50)</f>
        <v>31097.46</v>
      </c>
    </row>
    <row r="49" spans="1:3" x14ac:dyDescent="0.2">
      <c r="A49" s="1109" t="s">
        <v>217</v>
      </c>
      <c r="B49" s="1110"/>
      <c r="C49" s="279">
        <v>31097.46</v>
      </c>
    </row>
    <row r="50" spans="1:3" x14ac:dyDescent="0.2">
      <c r="A50" s="1109" t="s">
        <v>0</v>
      </c>
      <c r="B50" s="1110"/>
      <c r="C50" s="279"/>
    </row>
    <row r="51" spans="1:3" x14ac:dyDescent="0.2">
      <c r="A51" s="1119" t="s">
        <v>218</v>
      </c>
      <c r="B51" s="1120"/>
      <c r="C51" s="278">
        <f>C44+C45-C48</f>
        <v>11439370.470000001</v>
      </c>
    </row>
    <row r="52" spans="1:3" x14ac:dyDescent="0.2">
      <c r="A52" s="1100" t="s">
        <v>219</v>
      </c>
      <c r="B52" s="1101"/>
      <c r="C52" s="1102"/>
    </row>
    <row r="53" spans="1:3" x14ac:dyDescent="0.2">
      <c r="A53" s="1116" t="s">
        <v>1</v>
      </c>
      <c r="B53" s="1104"/>
      <c r="C53" s="277">
        <v>11342733.66</v>
      </c>
    </row>
    <row r="54" spans="1:3" x14ac:dyDescent="0.2">
      <c r="A54" s="1117" t="s">
        <v>213</v>
      </c>
      <c r="B54" s="1118"/>
      <c r="C54" s="278">
        <f>SUM(C55:C56)</f>
        <v>6817.89</v>
      </c>
    </row>
    <row r="55" spans="1:3" x14ac:dyDescent="0.2">
      <c r="A55" s="1109" t="s">
        <v>220</v>
      </c>
      <c r="B55" s="1110"/>
      <c r="C55" s="279">
        <v>6817.89</v>
      </c>
    </row>
    <row r="56" spans="1:3" x14ac:dyDescent="0.2">
      <c r="A56" s="1109" t="s">
        <v>0</v>
      </c>
      <c r="B56" s="1110"/>
      <c r="C56" s="279"/>
    </row>
    <row r="57" spans="1:3" x14ac:dyDescent="0.2">
      <c r="A57" s="1117" t="s">
        <v>216</v>
      </c>
      <c r="B57" s="1118"/>
      <c r="C57" s="278">
        <f>SUM(C58:C59)</f>
        <v>31097.46</v>
      </c>
    </row>
    <row r="58" spans="1:3" x14ac:dyDescent="0.2">
      <c r="A58" s="1109" t="s">
        <v>217</v>
      </c>
      <c r="B58" s="1110"/>
      <c r="C58" s="279">
        <v>31097.46</v>
      </c>
    </row>
    <row r="59" spans="1:3" x14ac:dyDescent="0.2">
      <c r="A59" s="1111" t="s">
        <v>0</v>
      </c>
      <c r="B59" s="1112"/>
      <c r="C59" s="280"/>
    </row>
    <row r="60" spans="1:3" x14ac:dyDescent="0.2">
      <c r="A60" s="1098" t="s">
        <v>218</v>
      </c>
      <c r="B60" s="1099"/>
      <c r="C60" s="281">
        <f>C53+C54-C57</f>
        <v>11318454.09</v>
      </c>
    </row>
    <row r="61" spans="1:3" x14ac:dyDescent="0.2">
      <c r="A61" s="1113" t="s">
        <v>221</v>
      </c>
      <c r="B61" s="1114"/>
      <c r="C61" s="1115"/>
    </row>
    <row r="62" spans="1:3" x14ac:dyDescent="0.2">
      <c r="A62" s="1116" t="s">
        <v>1</v>
      </c>
      <c r="B62" s="1104"/>
      <c r="C62" s="277"/>
    </row>
    <row r="63" spans="1:3" x14ac:dyDescent="0.2">
      <c r="A63" s="1096" t="s">
        <v>222</v>
      </c>
      <c r="B63" s="1097"/>
      <c r="C63" s="282"/>
    </row>
    <row r="64" spans="1:3" x14ac:dyDescent="0.2">
      <c r="A64" s="1096" t="s">
        <v>223</v>
      </c>
      <c r="B64" s="1097"/>
      <c r="C64" s="282"/>
    </row>
    <row r="65" spans="1:5" x14ac:dyDescent="0.2">
      <c r="A65" s="1098" t="s">
        <v>218</v>
      </c>
      <c r="B65" s="1099"/>
      <c r="C65" s="283">
        <f>C62+C63-C64</f>
        <v>0</v>
      </c>
    </row>
    <row r="66" spans="1:5" x14ac:dyDescent="0.2">
      <c r="A66" s="1100" t="s">
        <v>224</v>
      </c>
      <c r="B66" s="1101"/>
      <c r="C66" s="1102"/>
    </row>
    <row r="67" spans="1:5" x14ac:dyDescent="0.2">
      <c r="A67" s="1103" t="s">
        <v>1</v>
      </c>
      <c r="B67" s="1104"/>
      <c r="C67" s="277">
        <f>C44-C53-C62</f>
        <v>6817.890000000596</v>
      </c>
    </row>
    <row r="68" spans="1:5" ht="13.5" thickBot="1" x14ac:dyDescent="0.25">
      <c r="A68" s="1105" t="s">
        <v>218</v>
      </c>
      <c r="B68" s="1106"/>
      <c r="C68" s="284">
        <f>C51-C60-C65</f>
        <v>120916.38000000082</v>
      </c>
    </row>
    <row r="76" spans="1:5" ht="15" x14ac:dyDescent="0.25">
      <c r="A76" s="1107" t="s">
        <v>228</v>
      </c>
      <c r="B76" s="1108"/>
      <c r="C76" s="1108"/>
      <c r="D76" s="1108"/>
      <c r="E76" s="1108"/>
    </row>
    <row r="77" spans="1:5" ht="13.5" thickBot="1" x14ac:dyDescent="0.25">
      <c r="A77" s="285"/>
      <c r="B77" s="286"/>
      <c r="C77" s="286"/>
      <c r="D77" s="286"/>
      <c r="E77" s="286"/>
    </row>
    <row r="78" spans="1:5" ht="166.5" thickBot="1" x14ac:dyDescent="0.25">
      <c r="A78" s="287" t="s">
        <v>229</v>
      </c>
      <c r="B78" s="288" t="s">
        <v>230</v>
      </c>
      <c r="C78" s="288" t="s">
        <v>231</v>
      </c>
      <c r="D78" s="288" t="s">
        <v>232</v>
      </c>
      <c r="E78" s="289" t="s">
        <v>233</v>
      </c>
    </row>
    <row r="79" spans="1:5" ht="13.5" thickBot="1" x14ac:dyDescent="0.25">
      <c r="A79" s="290" t="s">
        <v>212</v>
      </c>
      <c r="B79" s="291"/>
      <c r="C79" s="291"/>
      <c r="D79" s="291"/>
      <c r="E79" s="292"/>
    </row>
    <row r="80" spans="1:5" ht="25.5" x14ac:dyDescent="0.2">
      <c r="A80" s="293" t="s">
        <v>234</v>
      </c>
      <c r="B80" s="294"/>
      <c r="C80" s="294">
        <v>272793.84999999998</v>
      </c>
      <c r="D80" s="294"/>
      <c r="E80" s="295">
        <f>B80+C80+D80</f>
        <v>272793.84999999998</v>
      </c>
    </row>
    <row r="81" spans="1:5" x14ac:dyDescent="0.2">
      <c r="A81" s="296" t="s">
        <v>222</v>
      </c>
      <c r="B81" s="297">
        <f>SUM(B82:B83)</f>
        <v>0</v>
      </c>
      <c r="C81" s="297">
        <f>SUM(C82:C83)</f>
        <v>0</v>
      </c>
      <c r="D81" s="297">
        <f>SUM(D82:D83)</f>
        <v>0</v>
      </c>
      <c r="E81" s="298">
        <f>SUM(E82:E83)</f>
        <v>0</v>
      </c>
    </row>
    <row r="82" spans="1:5" x14ac:dyDescent="0.2">
      <c r="A82" s="299" t="s">
        <v>235</v>
      </c>
      <c r="B82" s="300"/>
      <c r="C82" s="300">
        <v>0</v>
      </c>
      <c r="D82" s="300"/>
      <c r="E82" s="301">
        <f>B82+C82+D82</f>
        <v>0</v>
      </c>
    </row>
    <row r="83" spans="1:5" x14ac:dyDescent="0.2">
      <c r="A83" s="299" t="s">
        <v>236</v>
      </c>
      <c r="B83" s="300"/>
      <c r="C83" s="300"/>
      <c r="D83" s="300"/>
      <c r="E83" s="301">
        <f>B83+C83+D83</f>
        <v>0</v>
      </c>
    </row>
    <row r="84" spans="1:5" x14ac:dyDescent="0.2">
      <c r="A84" s="296" t="s">
        <v>223</v>
      </c>
      <c r="B84" s="297">
        <f>SUM(B85:B87)</f>
        <v>0</v>
      </c>
      <c r="C84" s="297">
        <f>SUM(C85:C87)</f>
        <v>0</v>
      </c>
      <c r="D84" s="297">
        <f>SUM(D85:D87)</f>
        <v>0</v>
      </c>
      <c r="E84" s="298">
        <f>SUM(E85:E87)</f>
        <v>0</v>
      </c>
    </row>
    <row r="85" spans="1:5" x14ac:dyDescent="0.2">
      <c r="A85" s="299" t="s">
        <v>237</v>
      </c>
      <c r="B85" s="300"/>
      <c r="C85" s="300"/>
      <c r="D85" s="300"/>
      <c r="E85" s="301">
        <f>B85+C85+D85</f>
        <v>0</v>
      </c>
    </row>
    <row r="86" spans="1:5" x14ac:dyDescent="0.2">
      <c r="A86" s="299" t="s">
        <v>238</v>
      </c>
      <c r="B86" s="300"/>
      <c r="C86" s="300"/>
      <c r="D86" s="300"/>
      <c r="E86" s="301">
        <f>B86+C86+D86</f>
        <v>0</v>
      </c>
    </row>
    <row r="87" spans="1:5" x14ac:dyDescent="0.2">
      <c r="A87" s="302" t="s">
        <v>239</v>
      </c>
      <c r="B87" s="300"/>
      <c r="C87" s="300"/>
      <c r="D87" s="300"/>
      <c r="E87" s="301">
        <f>B87+C87+D87</f>
        <v>0</v>
      </c>
    </row>
    <row r="88" spans="1:5" ht="26.25" thickBot="1" x14ac:dyDescent="0.25">
      <c r="A88" s="303" t="s">
        <v>240</v>
      </c>
      <c r="B88" s="304">
        <f>B80+B81-B84</f>
        <v>0</v>
      </c>
      <c r="C88" s="304">
        <f>C80+C81-C84</f>
        <v>272793.84999999998</v>
      </c>
      <c r="D88" s="304">
        <f>D80+D81-D84</f>
        <v>0</v>
      </c>
      <c r="E88" s="305">
        <f>E80+E81-E84</f>
        <v>272793.84999999998</v>
      </c>
    </row>
    <row r="89" spans="1:5" ht="13.5" thickBot="1" x14ac:dyDescent="0.25">
      <c r="A89" s="306" t="s">
        <v>241</v>
      </c>
      <c r="B89" s="307"/>
      <c r="C89" s="307"/>
      <c r="D89" s="307"/>
      <c r="E89" s="308"/>
    </row>
    <row r="90" spans="1:5" x14ac:dyDescent="0.2">
      <c r="A90" s="293" t="s">
        <v>242</v>
      </c>
      <c r="B90" s="294"/>
      <c r="C90" s="294"/>
      <c r="D90" s="294"/>
      <c r="E90" s="295">
        <f>B90+C90+D90</f>
        <v>0</v>
      </c>
    </row>
    <row r="91" spans="1:5" x14ac:dyDescent="0.2">
      <c r="A91" s="296" t="s">
        <v>222</v>
      </c>
      <c r="B91" s="309"/>
      <c r="C91" s="309"/>
      <c r="D91" s="309"/>
      <c r="E91" s="298">
        <f>SUM(B91:D91)</f>
        <v>0</v>
      </c>
    </row>
    <row r="92" spans="1:5" x14ac:dyDescent="0.2">
      <c r="A92" s="296" t="s">
        <v>223</v>
      </c>
      <c r="B92" s="309"/>
      <c r="C92" s="309"/>
      <c r="D92" s="309"/>
      <c r="E92" s="298">
        <f>SUM(B92:D92)</f>
        <v>0</v>
      </c>
    </row>
    <row r="93" spans="1:5" ht="13.5" thickBot="1" x14ac:dyDescent="0.25">
      <c r="A93" s="303" t="s">
        <v>243</v>
      </c>
      <c r="B93" s="304">
        <f>B90+B91-B92</f>
        <v>0</v>
      </c>
      <c r="C93" s="304">
        <f>C90+C91-C92</f>
        <v>0</v>
      </c>
      <c r="D93" s="304">
        <f>D90+D91-D92</f>
        <v>0</v>
      </c>
      <c r="E93" s="305">
        <f>E90+E91-E92</f>
        <v>0</v>
      </c>
    </row>
    <row r="94" spans="1:5" ht="13.5" thickBot="1" x14ac:dyDescent="0.25">
      <c r="A94" s="1088" t="s">
        <v>224</v>
      </c>
      <c r="B94" s="1089"/>
      <c r="C94" s="1089"/>
      <c r="D94" s="1089"/>
      <c r="E94" s="1090"/>
    </row>
    <row r="95" spans="1:5" x14ac:dyDescent="0.2">
      <c r="A95" s="310" t="s">
        <v>1</v>
      </c>
      <c r="B95" s="311">
        <f>B80-B90</f>
        <v>0</v>
      </c>
      <c r="C95" s="311">
        <f>C80-C90</f>
        <v>272793.84999999998</v>
      </c>
      <c r="D95" s="311">
        <f>D80-D90</f>
        <v>0</v>
      </c>
      <c r="E95" s="311">
        <f>E80-E90</f>
        <v>272793.84999999998</v>
      </c>
    </row>
    <row r="96" spans="1:5" ht="13.5" thickBot="1" x14ac:dyDescent="0.25">
      <c r="A96" s="312" t="s">
        <v>218</v>
      </c>
      <c r="B96" s="313">
        <f>B88-B93</f>
        <v>0</v>
      </c>
      <c r="C96" s="313">
        <f>C88-C93</f>
        <v>272793.84999999998</v>
      </c>
      <c r="D96" s="313">
        <f>D88-D93</f>
        <v>0</v>
      </c>
      <c r="E96" s="313">
        <f>E88-E93</f>
        <v>272793.84999999998</v>
      </c>
    </row>
    <row r="101" spans="1:9" ht="48" customHeight="1" x14ac:dyDescent="0.25">
      <c r="A101" s="1080" t="s">
        <v>244</v>
      </c>
      <c r="B101" s="1080"/>
      <c r="C101" s="1080"/>
      <c r="D101" s="1080"/>
    </row>
    <row r="102" spans="1:9" ht="13.5" thickBot="1" x14ac:dyDescent="0.25">
      <c r="A102" s="1082"/>
      <c r="B102" s="1083"/>
      <c r="C102" s="1083"/>
    </row>
    <row r="103" spans="1:9" ht="25.5" x14ac:dyDescent="0.2">
      <c r="A103" s="314" t="s">
        <v>245</v>
      </c>
      <c r="B103" s="315" t="s">
        <v>1</v>
      </c>
      <c r="C103" s="315" t="s">
        <v>218</v>
      </c>
      <c r="D103" s="316" t="s">
        <v>246</v>
      </c>
    </row>
    <row r="104" spans="1:9" x14ac:dyDescent="0.2">
      <c r="A104" s="317" t="s">
        <v>247</v>
      </c>
      <c r="B104" s="318">
        <v>0</v>
      </c>
      <c r="C104" s="318">
        <v>0</v>
      </c>
      <c r="D104" s="261"/>
    </row>
    <row r="105" spans="1:9" x14ac:dyDescent="0.2">
      <c r="A105" s="319" t="s">
        <v>248</v>
      </c>
      <c r="B105" s="320"/>
      <c r="C105" s="320"/>
      <c r="D105" s="321"/>
    </row>
    <row r="106" spans="1:9" ht="13.5" thickBot="1" x14ac:dyDescent="0.25">
      <c r="A106" s="322" t="s">
        <v>249</v>
      </c>
      <c r="B106" s="323"/>
      <c r="C106" s="324"/>
      <c r="D106" s="325"/>
    </row>
    <row r="109" spans="1:9" ht="15" x14ac:dyDescent="0.25">
      <c r="A109" s="1080" t="s">
        <v>250</v>
      </c>
      <c r="B109" s="1081"/>
      <c r="C109" s="1081"/>
      <c r="D109" s="985"/>
      <c r="E109" s="985"/>
      <c r="F109" s="985"/>
      <c r="G109" s="985"/>
    </row>
    <row r="110" spans="1:9" ht="13.5" thickBot="1" x14ac:dyDescent="0.25">
      <c r="A110" s="1082"/>
      <c r="B110" s="1083"/>
      <c r="C110" s="1083"/>
    </row>
    <row r="111" spans="1:9" ht="13.5" customHeight="1" x14ac:dyDescent="0.2">
      <c r="A111" s="1091"/>
      <c r="B111" s="1093" t="s">
        <v>251</v>
      </c>
      <c r="C111" s="1094"/>
      <c r="D111" s="1094"/>
      <c r="E111" s="1094"/>
      <c r="F111" s="1095"/>
      <c r="G111" s="1093" t="s">
        <v>252</v>
      </c>
      <c r="H111" s="1094"/>
      <c r="I111" s="1095"/>
    </row>
    <row r="112" spans="1:9" ht="38.25" x14ac:dyDescent="0.2">
      <c r="A112" s="1092"/>
      <c r="B112" s="326" t="s">
        <v>253</v>
      </c>
      <c r="C112" s="327" t="s">
        <v>254</v>
      </c>
      <c r="D112" s="327" t="s">
        <v>255</v>
      </c>
      <c r="E112" s="327" t="s">
        <v>256</v>
      </c>
      <c r="F112" s="328" t="s">
        <v>257</v>
      </c>
      <c r="G112" s="329" t="s">
        <v>258</v>
      </c>
      <c r="H112" s="330" t="s">
        <v>259</v>
      </c>
      <c r="I112" s="331" t="s">
        <v>260</v>
      </c>
    </row>
    <row r="113" spans="1:9" x14ac:dyDescent="0.2">
      <c r="A113" s="332" t="s">
        <v>1</v>
      </c>
      <c r="B113" s="333">
        <v>0</v>
      </c>
      <c r="C113" s="334">
        <v>9681053.1699999999</v>
      </c>
      <c r="D113" s="334">
        <v>0</v>
      </c>
      <c r="E113" s="335">
        <v>0</v>
      </c>
      <c r="F113" s="336">
        <v>0</v>
      </c>
      <c r="G113" s="337">
        <v>0</v>
      </c>
      <c r="H113" s="334">
        <v>0</v>
      </c>
      <c r="I113" s="338">
        <v>0</v>
      </c>
    </row>
    <row r="114" spans="1:9" ht="38.25" x14ac:dyDescent="0.2">
      <c r="A114" s="339" t="s">
        <v>261</v>
      </c>
      <c r="B114" s="340"/>
      <c r="C114" s="341"/>
      <c r="D114" s="341"/>
      <c r="E114" s="335"/>
      <c r="F114" s="336"/>
      <c r="G114" s="337"/>
      <c r="H114" s="341"/>
      <c r="I114" s="342"/>
    </row>
    <row r="115" spans="1:9" ht="39" thickBot="1" x14ac:dyDescent="0.25">
      <c r="A115" s="343" t="s">
        <v>262</v>
      </c>
      <c r="B115" s="344"/>
      <c r="C115" s="345">
        <v>730858.29</v>
      </c>
      <c r="D115" s="346"/>
      <c r="E115" s="347"/>
      <c r="F115" s="348"/>
      <c r="G115" s="349"/>
      <c r="H115" s="346"/>
      <c r="I115" s="350"/>
    </row>
    <row r="116" spans="1:9" ht="13.5" thickBot="1" x14ac:dyDescent="0.25">
      <c r="A116" s="351" t="s">
        <v>218</v>
      </c>
      <c r="B116" s="352">
        <f t="shared" ref="B116:I116" si="9">B113+B114-B115</f>
        <v>0</v>
      </c>
      <c r="C116" s="353">
        <f t="shared" si="9"/>
        <v>8950194.879999999</v>
      </c>
      <c r="D116" s="353">
        <f t="shared" si="9"/>
        <v>0</v>
      </c>
      <c r="E116" s="354">
        <f t="shared" si="9"/>
        <v>0</v>
      </c>
      <c r="F116" s="355">
        <f t="shared" si="9"/>
        <v>0</v>
      </c>
      <c r="G116" s="356">
        <f t="shared" si="9"/>
        <v>0</v>
      </c>
      <c r="H116" s="354">
        <f t="shared" si="9"/>
        <v>0</v>
      </c>
      <c r="I116" s="355">
        <f t="shared" si="9"/>
        <v>0</v>
      </c>
    </row>
    <row r="119" spans="1:9" ht="15" x14ac:dyDescent="0.25">
      <c r="A119" s="1080" t="s">
        <v>263</v>
      </c>
      <c r="B119" s="1081"/>
      <c r="C119" s="1081"/>
    </row>
    <row r="120" spans="1:9" ht="13.5" thickBot="1" x14ac:dyDescent="0.25">
      <c r="A120" s="1082"/>
      <c r="B120" s="1083"/>
      <c r="C120" s="1083"/>
    </row>
    <row r="121" spans="1:9" ht="25.5" x14ac:dyDescent="0.2">
      <c r="A121" s="357" t="s">
        <v>245</v>
      </c>
      <c r="B121" s="315" t="s">
        <v>1</v>
      </c>
      <c r="C121" s="316" t="s">
        <v>218</v>
      </c>
    </row>
    <row r="122" spans="1:9" ht="26.25" thickBot="1" x14ac:dyDescent="0.25">
      <c r="A122" s="358" t="s">
        <v>264</v>
      </c>
      <c r="B122" s="345">
        <v>9571007.2300000004</v>
      </c>
      <c r="C122" s="359">
        <v>9174355.5199999996</v>
      </c>
    </row>
    <row r="126" spans="1:9" ht="50.25" customHeight="1" x14ac:dyDescent="0.25">
      <c r="A126" s="1080" t="s">
        <v>265</v>
      </c>
      <c r="B126" s="1081"/>
      <c r="C126" s="1081"/>
      <c r="D126" s="985"/>
    </row>
    <row r="127" spans="1:9" ht="13.5" thickBot="1" x14ac:dyDescent="0.25">
      <c r="A127" s="1082"/>
      <c r="B127" s="1083"/>
      <c r="C127" s="1083"/>
    </row>
    <row r="128" spans="1:9" x14ac:dyDescent="0.2">
      <c r="A128" s="1084" t="s">
        <v>229</v>
      </c>
      <c r="B128" s="1085"/>
      <c r="C128" s="315" t="s">
        <v>1</v>
      </c>
      <c r="D128" s="316" t="s">
        <v>218</v>
      </c>
    </row>
    <row r="129" spans="1:4" ht="66" customHeight="1" x14ac:dyDescent="0.2">
      <c r="A129" s="1086" t="s">
        <v>266</v>
      </c>
      <c r="B129" s="1087"/>
      <c r="C129" s="318">
        <f>SUM(C131:C135)</f>
        <v>0</v>
      </c>
      <c r="D129" s="360">
        <f>SUM(D131:D135)</f>
        <v>0</v>
      </c>
    </row>
    <row r="130" spans="1:4" x14ac:dyDescent="0.2">
      <c r="A130" s="1072" t="s">
        <v>248</v>
      </c>
      <c r="B130" s="1073"/>
      <c r="C130" s="361"/>
      <c r="D130" s="362"/>
    </row>
    <row r="131" spans="1:4" x14ac:dyDescent="0.2">
      <c r="A131" s="1074" t="s">
        <v>204</v>
      </c>
      <c r="B131" s="1075"/>
      <c r="C131" s="363">
        <v>0</v>
      </c>
      <c r="D131" s="364">
        <v>0</v>
      </c>
    </row>
    <row r="132" spans="1:4" x14ac:dyDescent="0.2">
      <c r="A132" s="1076" t="s">
        <v>206</v>
      </c>
      <c r="B132" s="1077"/>
      <c r="C132" s="260">
        <v>0</v>
      </c>
      <c r="D132" s="261">
        <v>0</v>
      </c>
    </row>
    <row r="133" spans="1:4" x14ac:dyDescent="0.2">
      <c r="A133" s="1076" t="s">
        <v>207</v>
      </c>
      <c r="B133" s="1077"/>
      <c r="C133" s="260">
        <v>0</v>
      </c>
      <c r="D133" s="261">
        <v>0</v>
      </c>
    </row>
    <row r="134" spans="1:4" x14ac:dyDescent="0.2">
      <c r="A134" s="1076" t="s">
        <v>208</v>
      </c>
      <c r="B134" s="1077"/>
      <c r="C134" s="260">
        <v>0</v>
      </c>
      <c r="D134" s="261">
        <v>0</v>
      </c>
    </row>
    <row r="135" spans="1:4" ht="13.5" thickBot="1" x14ac:dyDescent="0.25">
      <c r="A135" s="1078" t="s">
        <v>209</v>
      </c>
      <c r="B135" s="1079"/>
      <c r="C135" s="365">
        <v>0</v>
      </c>
      <c r="D135" s="366">
        <v>0</v>
      </c>
    </row>
    <row r="153" spans="1:9" ht="15" x14ac:dyDescent="0.2">
      <c r="A153" s="951" t="s">
        <v>267</v>
      </c>
      <c r="B153" s="1039"/>
      <c r="C153" s="1039"/>
      <c r="D153" s="1039"/>
      <c r="E153" s="1039"/>
      <c r="F153" s="1039"/>
      <c r="G153" s="1039"/>
      <c r="H153" s="1039"/>
      <c r="I153" s="1039"/>
    </row>
    <row r="154" spans="1:9" ht="13.5" thickBot="1" x14ac:dyDescent="0.25">
      <c r="B154" s="367"/>
      <c r="C154" s="367"/>
      <c r="D154" s="367"/>
      <c r="E154" s="367" t="s">
        <v>2</v>
      </c>
      <c r="F154" s="368"/>
      <c r="G154" s="368"/>
      <c r="H154" s="368"/>
      <c r="I154" s="368"/>
    </row>
    <row r="155" spans="1:9" ht="109.15" customHeight="1" thickBot="1" x14ac:dyDescent="0.25">
      <c r="A155" s="1024"/>
      <c r="B155" s="1066"/>
      <c r="C155" s="369" t="s">
        <v>268</v>
      </c>
      <c r="D155" s="370" t="s">
        <v>269</v>
      </c>
      <c r="E155" s="369" t="s">
        <v>270</v>
      </c>
      <c r="F155" s="371" t="s">
        <v>271</v>
      </c>
      <c r="G155" s="369" t="s">
        <v>272</v>
      </c>
      <c r="H155" s="372" t="s">
        <v>273</v>
      </c>
      <c r="I155" s="597" t="s">
        <v>274</v>
      </c>
    </row>
    <row r="156" spans="1:9" x14ac:dyDescent="0.2">
      <c r="A156" s="1067" t="s">
        <v>275</v>
      </c>
      <c r="B156" s="1068"/>
      <c r="C156" s="373"/>
      <c r="D156" s="374"/>
      <c r="E156" s="375"/>
      <c r="F156" s="374"/>
      <c r="G156" s="375"/>
      <c r="H156" s="375"/>
      <c r="I156" s="376"/>
    </row>
    <row r="157" spans="1:9" x14ac:dyDescent="0.2">
      <c r="A157" s="377"/>
      <c r="B157" s="378" t="s">
        <v>276</v>
      </c>
      <c r="C157" s="379"/>
      <c r="D157" s="380"/>
      <c r="E157" s="381"/>
      <c r="F157" s="380"/>
      <c r="G157" s="381"/>
      <c r="H157" s="381"/>
      <c r="I157" s="382"/>
    </row>
    <row r="158" spans="1:9" x14ac:dyDescent="0.2">
      <c r="A158" s="337" t="s">
        <v>277</v>
      </c>
      <c r="B158" s="383"/>
      <c r="C158" s="384"/>
      <c r="D158" s="385"/>
      <c r="E158" s="386"/>
      <c r="F158" s="385"/>
      <c r="G158" s="386"/>
      <c r="H158" s="386"/>
      <c r="I158" s="336"/>
    </row>
    <row r="159" spans="1:9" x14ac:dyDescent="0.2">
      <c r="A159" s="337" t="s">
        <v>278</v>
      </c>
      <c r="B159" s="383"/>
      <c r="C159" s="384"/>
      <c r="D159" s="385"/>
      <c r="E159" s="386"/>
      <c r="F159" s="385"/>
      <c r="G159" s="386"/>
      <c r="H159" s="386"/>
      <c r="I159" s="336"/>
    </row>
    <row r="160" spans="1:9" ht="13.5" thickBot="1" x14ac:dyDescent="0.25">
      <c r="A160" s="387" t="s">
        <v>279</v>
      </c>
      <c r="B160" s="388"/>
      <c r="C160" s="389"/>
      <c r="D160" s="390"/>
      <c r="E160" s="391"/>
      <c r="F160" s="390"/>
      <c r="G160" s="391"/>
      <c r="H160" s="391"/>
      <c r="I160" s="392"/>
    </row>
    <row r="161" spans="1:9" ht="13.5" thickBot="1" x14ac:dyDescent="0.25">
      <c r="A161" s="393"/>
      <c r="B161" s="677" t="s">
        <v>280</v>
      </c>
      <c r="C161" s="394"/>
      <c r="D161" s="394"/>
      <c r="E161" s="394">
        <f>SUM(E158:E160)</f>
        <v>0</v>
      </c>
      <c r="F161" s="394">
        <f>SUM(F158:F160)</f>
        <v>0</v>
      </c>
      <c r="G161" s="394">
        <f>SUM(G158:G160)</f>
        <v>0</v>
      </c>
      <c r="H161" s="394"/>
      <c r="I161" s="394"/>
    </row>
    <row r="162" spans="1:9" ht="105.6" customHeight="1" thickBot="1" x14ac:dyDescent="0.25">
      <c r="A162" s="1024"/>
      <c r="B162" s="1025"/>
      <c r="C162" s="369" t="s">
        <v>268</v>
      </c>
      <c r="D162" s="370" t="s">
        <v>269</v>
      </c>
      <c r="E162" s="369" t="s">
        <v>270</v>
      </c>
      <c r="F162" s="371" t="s">
        <v>271</v>
      </c>
      <c r="G162" s="369" t="s">
        <v>272</v>
      </c>
      <c r="H162" s="369" t="s">
        <v>281</v>
      </c>
      <c r="I162" s="369" t="s">
        <v>282</v>
      </c>
    </row>
    <row r="163" spans="1:9" x14ac:dyDescent="0.2">
      <c r="A163" s="1067" t="s">
        <v>1</v>
      </c>
      <c r="B163" s="1069"/>
      <c r="C163" s="395"/>
      <c r="D163" s="396"/>
      <c r="E163" s="397"/>
      <c r="F163" s="396"/>
      <c r="G163" s="397"/>
      <c r="H163" s="397"/>
      <c r="I163" s="398"/>
    </row>
    <row r="164" spans="1:9" x14ac:dyDescent="0.2">
      <c r="A164" s="399"/>
      <c r="B164" s="400" t="s">
        <v>276</v>
      </c>
      <c r="C164" s="379"/>
      <c r="D164" s="380"/>
      <c r="E164" s="381"/>
      <c r="F164" s="380"/>
      <c r="G164" s="381"/>
      <c r="H164" s="381"/>
      <c r="I164" s="382"/>
    </row>
    <row r="165" spans="1:9" x14ac:dyDescent="0.2">
      <c r="A165" s="337" t="s">
        <v>277</v>
      </c>
      <c r="B165" s="383"/>
      <c r="C165" s="384"/>
      <c r="D165" s="385"/>
      <c r="E165" s="386"/>
      <c r="F165" s="385"/>
      <c r="G165" s="386"/>
      <c r="H165" s="386"/>
      <c r="I165" s="336"/>
    </row>
    <row r="166" spans="1:9" x14ac:dyDescent="0.2">
      <c r="A166" s="337" t="s">
        <v>278</v>
      </c>
      <c r="B166" s="383"/>
      <c r="C166" s="384"/>
      <c r="D166" s="385"/>
      <c r="E166" s="386"/>
      <c r="F166" s="385"/>
      <c r="G166" s="386"/>
      <c r="H166" s="386"/>
      <c r="I166" s="336"/>
    </row>
    <row r="167" spans="1:9" ht="13.5" thickBot="1" x14ac:dyDescent="0.25">
      <c r="A167" s="387" t="s">
        <v>279</v>
      </c>
      <c r="B167" s="388"/>
      <c r="C167" s="389"/>
      <c r="D167" s="390"/>
      <c r="E167" s="391"/>
      <c r="F167" s="390"/>
      <c r="G167" s="391"/>
      <c r="H167" s="391"/>
      <c r="I167" s="392"/>
    </row>
    <row r="168" spans="1:9" ht="13.5" thickBot="1" x14ac:dyDescent="0.25">
      <c r="A168" s="393"/>
      <c r="B168" s="677" t="s">
        <v>280</v>
      </c>
      <c r="C168" s="394"/>
      <c r="D168" s="401"/>
      <c r="E168" s="394">
        <f>SUM(E165:E167)</f>
        <v>0</v>
      </c>
      <c r="F168" s="394">
        <f>SUM(F165:F167)</f>
        <v>0</v>
      </c>
      <c r="G168" s="394">
        <f>SUM(G165:G167)</f>
        <v>0</v>
      </c>
      <c r="H168" s="394"/>
      <c r="I168" s="678"/>
    </row>
    <row r="171" spans="1:9" x14ac:dyDescent="0.2">
      <c r="A171" s="1070" t="s">
        <v>283</v>
      </c>
      <c r="B171" s="1071"/>
      <c r="C171" s="1071"/>
      <c r="D171" s="1071"/>
      <c r="E171" s="1071"/>
      <c r="F171" s="1071"/>
      <c r="G171" s="1071"/>
      <c r="H171" s="1071"/>
      <c r="I171" s="1071"/>
    </row>
    <row r="172" spans="1:9" ht="13.5" thickBot="1" x14ac:dyDescent="0.25">
      <c r="A172" s="402"/>
      <c r="B172" s="402"/>
      <c r="C172" s="402"/>
      <c r="D172" s="402"/>
      <c r="E172" s="402"/>
      <c r="F172" s="402"/>
      <c r="G172" s="402"/>
      <c r="H172" s="402"/>
      <c r="I172" s="402"/>
    </row>
    <row r="173" spans="1:9" ht="13.5" thickBot="1" x14ac:dyDescent="0.25">
      <c r="A173" s="1058" t="s">
        <v>284</v>
      </c>
      <c r="B173" s="1059"/>
      <c r="C173" s="1059"/>
      <c r="D173" s="1060"/>
      <c r="E173" s="967" t="s">
        <v>1</v>
      </c>
      <c r="F173" s="798" t="s">
        <v>285</v>
      </c>
      <c r="G173" s="799"/>
      <c r="H173" s="800"/>
      <c r="I173" s="877" t="s">
        <v>218</v>
      </c>
    </row>
    <row r="174" spans="1:9" ht="13.5" thickBot="1" x14ac:dyDescent="0.25">
      <c r="A174" s="1061"/>
      <c r="B174" s="1062"/>
      <c r="C174" s="1062"/>
      <c r="D174" s="1063"/>
      <c r="E174" s="968"/>
      <c r="F174" s="403" t="s">
        <v>222</v>
      </c>
      <c r="G174" s="404" t="s">
        <v>286</v>
      </c>
      <c r="H174" s="403" t="s">
        <v>287</v>
      </c>
      <c r="I174" s="1064"/>
    </row>
    <row r="175" spans="1:9" x14ac:dyDescent="0.2">
      <c r="A175" s="405">
        <v>1</v>
      </c>
      <c r="B175" s="992" t="s">
        <v>288</v>
      </c>
      <c r="C175" s="1065"/>
      <c r="D175" s="993"/>
      <c r="E175" s="515"/>
      <c r="F175" s="406"/>
      <c r="G175" s="406"/>
      <c r="H175" s="406"/>
      <c r="I175" s="407">
        <f>E175+F175-G175-H175</f>
        <v>0</v>
      </c>
    </row>
    <row r="176" spans="1:9" x14ac:dyDescent="0.2">
      <c r="A176" s="408"/>
      <c r="B176" s="1051" t="s">
        <v>289</v>
      </c>
      <c r="C176" s="1052"/>
      <c r="D176" s="1053"/>
      <c r="E176" s="409"/>
      <c r="F176" s="410"/>
      <c r="G176" s="410"/>
      <c r="H176" s="410"/>
      <c r="I176" s="411">
        <f>E176+F176-G176-H176</f>
        <v>0</v>
      </c>
    </row>
    <row r="177" spans="1:9" x14ac:dyDescent="0.2">
      <c r="A177" s="412" t="s">
        <v>290</v>
      </c>
      <c r="B177" s="1048" t="s">
        <v>291</v>
      </c>
      <c r="C177" s="1049"/>
      <c r="D177" s="1050"/>
      <c r="E177" s="413">
        <v>128348362.52</v>
      </c>
      <c r="F177" s="414">
        <v>83795968.219999999</v>
      </c>
      <c r="G177" s="414">
        <v>1917162.56</v>
      </c>
      <c r="H177" s="414">
        <v>68123403.909999996</v>
      </c>
      <c r="I177" s="415">
        <f>E177+F177-G177-H177</f>
        <v>142103764.27000001</v>
      </c>
    </row>
    <row r="178" spans="1:9" x14ac:dyDescent="0.2">
      <c r="A178" s="412"/>
      <c r="B178" s="1051" t="s">
        <v>292</v>
      </c>
      <c r="C178" s="1052"/>
      <c r="D178" s="1053"/>
      <c r="E178" s="416">
        <v>0</v>
      </c>
      <c r="F178" s="414">
        <v>0</v>
      </c>
      <c r="G178" s="414">
        <v>0</v>
      </c>
      <c r="H178" s="414">
        <v>0</v>
      </c>
      <c r="I178" s="414">
        <f>E178+F178-G178-H178</f>
        <v>0</v>
      </c>
    </row>
    <row r="179" spans="1:9" ht="13.5" thickBot="1" x14ac:dyDescent="0.25">
      <c r="A179" s="417" t="s">
        <v>293</v>
      </c>
      <c r="B179" s="1048" t="s">
        <v>294</v>
      </c>
      <c r="C179" s="1049"/>
      <c r="D179" s="1050"/>
      <c r="E179" s="413">
        <v>56509914.219999999</v>
      </c>
      <c r="F179" s="414">
        <v>59729894.700000003</v>
      </c>
      <c r="G179" s="414">
        <v>0</v>
      </c>
      <c r="H179" s="414">
        <v>56509914.219999999</v>
      </c>
      <c r="I179" s="410">
        <f>E179+F179-G179-H179</f>
        <v>59729894.700000003</v>
      </c>
    </row>
    <row r="180" spans="1:9" ht="13.5" thickBot="1" x14ac:dyDescent="0.25">
      <c r="A180" s="1054" t="s">
        <v>295</v>
      </c>
      <c r="B180" s="1055"/>
      <c r="C180" s="1055"/>
      <c r="D180" s="1056"/>
      <c r="E180" s="650">
        <f>E175+E177+E179</f>
        <v>184858276.74000001</v>
      </c>
      <c r="F180" s="650">
        <f>F175+F177+F179</f>
        <v>143525862.92000002</v>
      </c>
      <c r="G180" s="650">
        <f>G175+G177+G179</f>
        <v>1917162.56</v>
      </c>
      <c r="H180" s="650">
        <f>H175+H177+H179</f>
        <v>124633318.13</v>
      </c>
      <c r="I180" s="418">
        <f>I175+I177+I179</f>
        <v>201833658.97000003</v>
      </c>
    </row>
    <row r="181" spans="1:9" x14ac:dyDescent="0.2">
      <c r="A181" s="276"/>
      <c r="B181" s="276"/>
      <c r="C181" s="276"/>
      <c r="D181" s="276"/>
      <c r="E181" s="276"/>
      <c r="F181" s="276"/>
      <c r="G181" s="276"/>
      <c r="H181" s="276"/>
      <c r="I181" s="276"/>
    </row>
    <row r="182" spans="1:9" x14ac:dyDescent="0.2">
      <c r="A182" s="419" t="s">
        <v>296</v>
      </c>
      <c r="B182" s="276"/>
      <c r="C182" s="276"/>
      <c r="D182" s="276"/>
      <c r="E182" s="276"/>
      <c r="F182" s="276"/>
      <c r="G182" s="276"/>
      <c r="H182" s="276"/>
      <c r="I182" s="276"/>
    </row>
    <row r="183" spans="1:9" x14ac:dyDescent="0.2">
      <c r="A183" s="419" t="s">
        <v>297</v>
      </c>
      <c r="B183" s="276"/>
      <c r="C183" s="276"/>
      <c r="D183" s="276"/>
      <c r="E183" s="276"/>
      <c r="F183" s="276"/>
      <c r="G183" s="276"/>
      <c r="H183" s="276"/>
      <c r="I183" s="276"/>
    </row>
    <row r="185" spans="1:9" ht="15" x14ac:dyDescent="0.2">
      <c r="A185" s="1016" t="s">
        <v>298</v>
      </c>
      <c r="B185" s="1016"/>
      <c r="C185" s="1016"/>
      <c r="D185" s="1016"/>
      <c r="E185" s="1016"/>
      <c r="F185" s="1016"/>
      <c r="G185" s="1016"/>
    </row>
    <row r="186" spans="1:9" ht="13.5" thickBot="1" x14ac:dyDescent="0.25">
      <c r="A186" s="420"/>
      <c r="B186" s="421"/>
      <c r="C186" s="422"/>
      <c r="D186" s="422"/>
      <c r="E186" s="422"/>
      <c r="F186" s="422"/>
      <c r="G186" s="422"/>
    </row>
    <row r="187" spans="1:9" ht="13.5" thickBot="1" x14ac:dyDescent="0.25">
      <c r="A187" s="953" t="s">
        <v>299</v>
      </c>
      <c r="B187" s="1057"/>
      <c r="C187" s="528" t="s">
        <v>300</v>
      </c>
      <c r="D187" s="423" t="s">
        <v>301</v>
      </c>
      <c r="E187" s="424" t="s">
        <v>302</v>
      </c>
      <c r="F187" s="423" t="s">
        <v>303</v>
      </c>
      <c r="G187" s="425" t="s">
        <v>304</v>
      </c>
    </row>
    <row r="188" spans="1:9" ht="26.25" customHeight="1" x14ac:dyDescent="0.2">
      <c r="A188" s="1045" t="s">
        <v>305</v>
      </c>
      <c r="B188" s="1046"/>
      <c r="C188" s="426"/>
      <c r="D188" s="426"/>
      <c r="E188" s="426"/>
      <c r="F188" s="426"/>
      <c r="G188" s="427">
        <f>C188+D188-E188-F188</f>
        <v>0</v>
      </c>
    </row>
    <row r="189" spans="1:9" ht="25.5" customHeight="1" x14ac:dyDescent="0.2">
      <c r="A189" s="1047" t="s">
        <v>306</v>
      </c>
      <c r="B189" s="1042"/>
      <c r="C189" s="428"/>
      <c r="D189" s="428"/>
      <c r="E189" s="428"/>
      <c r="F189" s="428"/>
      <c r="G189" s="429">
        <f t="shared" ref="G189:G196" si="10">C189+D189-E189-F189</f>
        <v>0</v>
      </c>
    </row>
    <row r="190" spans="1:9" x14ac:dyDescent="0.2">
      <c r="A190" s="1047" t="s">
        <v>307</v>
      </c>
      <c r="B190" s="1042"/>
      <c r="C190" s="428"/>
      <c r="D190" s="428"/>
      <c r="E190" s="428"/>
      <c r="F190" s="428"/>
      <c r="G190" s="429">
        <f t="shared" si="10"/>
        <v>0</v>
      </c>
    </row>
    <row r="191" spans="1:9" x14ac:dyDescent="0.2">
      <c r="A191" s="1047" t="s">
        <v>308</v>
      </c>
      <c r="B191" s="1042"/>
      <c r="C191" s="428"/>
      <c r="D191" s="428"/>
      <c r="E191" s="428"/>
      <c r="F191" s="428"/>
      <c r="G191" s="429">
        <f t="shared" si="10"/>
        <v>0</v>
      </c>
    </row>
    <row r="192" spans="1:9" ht="38.25" customHeight="1" x14ac:dyDescent="0.2">
      <c r="A192" s="1047" t="s">
        <v>309</v>
      </c>
      <c r="B192" s="1042"/>
      <c r="C192" s="428"/>
      <c r="D192" s="428"/>
      <c r="E192" s="428"/>
      <c r="F192" s="428"/>
      <c r="G192" s="429">
        <f t="shared" si="10"/>
        <v>0</v>
      </c>
    </row>
    <row r="193" spans="1:7" ht="46.5" customHeight="1" x14ac:dyDescent="0.2">
      <c r="A193" s="850" t="s">
        <v>310</v>
      </c>
      <c r="B193" s="1042"/>
      <c r="C193" s="428">
        <v>9968392.5299999993</v>
      </c>
      <c r="D193" s="428">
        <v>18908405.66</v>
      </c>
      <c r="E193" s="428">
        <v>0</v>
      </c>
      <c r="F193" s="428">
        <v>0</v>
      </c>
      <c r="G193" s="429">
        <f t="shared" si="10"/>
        <v>28876798.189999998</v>
      </c>
    </row>
    <row r="194" spans="1:7" x14ac:dyDescent="0.2">
      <c r="A194" s="850" t="s">
        <v>311</v>
      </c>
      <c r="B194" s="1042"/>
      <c r="C194" s="428"/>
      <c r="D194" s="428"/>
      <c r="E194" s="428"/>
      <c r="F194" s="428"/>
      <c r="G194" s="429">
        <f t="shared" si="10"/>
        <v>0</v>
      </c>
    </row>
    <row r="195" spans="1:7" ht="24.75" customHeight="1" thickBot="1" x14ac:dyDescent="0.25">
      <c r="A195" s="850" t="s">
        <v>312</v>
      </c>
      <c r="B195" s="1042"/>
      <c r="C195" s="428"/>
      <c r="D195" s="428"/>
      <c r="E195" s="428"/>
      <c r="F195" s="428"/>
      <c r="G195" s="429">
        <f t="shared" si="10"/>
        <v>0</v>
      </c>
    </row>
    <row r="196" spans="1:7" ht="27.75" customHeight="1" thickBot="1" x14ac:dyDescent="0.25">
      <c r="A196" s="801" t="s">
        <v>313</v>
      </c>
      <c r="B196" s="1008"/>
      <c r="C196" s="430">
        <v>728757.28</v>
      </c>
      <c r="D196" s="430">
        <v>1982816.49</v>
      </c>
      <c r="E196" s="430">
        <v>0</v>
      </c>
      <c r="F196" s="430">
        <v>7792.27</v>
      </c>
      <c r="G196" s="431">
        <f t="shared" si="10"/>
        <v>2703781.5</v>
      </c>
    </row>
    <row r="197" spans="1:7" x14ac:dyDescent="0.2">
      <c r="A197" s="1043" t="s">
        <v>314</v>
      </c>
      <c r="B197" s="1044"/>
      <c r="C197" s="432">
        <f>SUM(C198:C217)</f>
        <v>228061452.09000003</v>
      </c>
      <c r="D197" s="432">
        <f>SUM(D198:D217)</f>
        <v>26618500.25</v>
      </c>
      <c r="E197" s="432">
        <f>SUM(E198:E217)</f>
        <v>222276.17</v>
      </c>
      <c r="F197" s="432">
        <f>SUM(F198:F217)</f>
        <v>127285059.09</v>
      </c>
      <c r="G197" s="433">
        <f>SUM(G198:G217)</f>
        <v>127172617.07999998</v>
      </c>
    </row>
    <row r="198" spans="1:7" x14ac:dyDescent="0.2">
      <c r="A198" s="858" t="s">
        <v>315</v>
      </c>
      <c r="B198" s="1000"/>
      <c r="C198" s="434">
        <v>7521822.1600000001</v>
      </c>
      <c r="D198" s="434">
        <v>215114.12</v>
      </c>
      <c r="E198" s="435">
        <v>0</v>
      </c>
      <c r="F198" s="435">
        <v>167951.42</v>
      </c>
      <c r="G198" s="436">
        <f t="shared" ref="G198:G217" si="11">C198+D198-E198-F198</f>
        <v>7568984.8600000003</v>
      </c>
    </row>
    <row r="199" spans="1:7" x14ac:dyDescent="0.2">
      <c r="A199" s="858" t="s">
        <v>316</v>
      </c>
      <c r="B199" s="1000"/>
      <c r="C199" s="434"/>
      <c r="D199" s="434"/>
      <c r="E199" s="435"/>
      <c r="F199" s="435"/>
      <c r="G199" s="436">
        <f t="shared" si="11"/>
        <v>0</v>
      </c>
    </row>
    <row r="200" spans="1:7" ht="13.5" customHeight="1" x14ac:dyDescent="0.2">
      <c r="A200" s="858" t="s">
        <v>317</v>
      </c>
      <c r="B200" s="1000"/>
      <c r="C200" s="434"/>
      <c r="D200" s="434"/>
      <c r="E200" s="435"/>
      <c r="F200" s="435"/>
      <c r="G200" s="436">
        <f t="shared" si="11"/>
        <v>0</v>
      </c>
    </row>
    <row r="201" spans="1:7" ht="43.5" customHeight="1" x14ac:dyDescent="0.2">
      <c r="A201" s="1011" t="s">
        <v>318</v>
      </c>
      <c r="B201" s="1000"/>
      <c r="C201" s="434"/>
      <c r="D201" s="434"/>
      <c r="E201" s="435"/>
      <c r="F201" s="435"/>
      <c r="G201" s="436">
        <f t="shared" si="11"/>
        <v>0</v>
      </c>
    </row>
    <row r="202" spans="1:7" x14ac:dyDescent="0.2">
      <c r="A202" s="841" t="s">
        <v>319</v>
      </c>
      <c r="B202" s="1000"/>
      <c r="C202" s="434">
        <v>2051.58</v>
      </c>
      <c r="D202" s="434">
        <v>0</v>
      </c>
      <c r="E202" s="435">
        <v>0</v>
      </c>
      <c r="F202" s="435">
        <v>2051.58</v>
      </c>
      <c r="G202" s="436">
        <f t="shared" si="11"/>
        <v>0</v>
      </c>
    </row>
    <row r="203" spans="1:7" x14ac:dyDescent="0.2">
      <c r="A203" s="841" t="s">
        <v>320</v>
      </c>
      <c r="B203" s="1000"/>
      <c r="C203" s="434"/>
      <c r="D203" s="434"/>
      <c r="E203" s="435"/>
      <c r="F203" s="435"/>
      <c r="G203" s="436">
        <f t="shared" si="11"/>
        <v>0</v>
      </c>
    </row>
    <row r="204" spans="1:7" x14ac:dyDescent="0.2">
      <c r="A204" s="841" t="s">
        <v>321</v>
      </c>
      <c r="B204" s="1000"/>
      <c r="C204" s="434"/>
      <c r="D204" s="434"/>
      <c r="E204" s="435"/>
      <c r="F204" s="435"/>
      <c r="G204" s="436">
        <f t="shared" si="11"/>
        <v>0</v>
      </c>
    </row>
    <row r="205" spans="1:7" ht="27" customHeight="1" x14ac:dyDescent="0.2">
      <c r="A205" s="841" t="s">
        <v>322</v>
      </c>
      <c r="B205" s="1000"/>
      <c r="C205" s="434"/>
      <c r="D205" s="434"/>
      <c r="E205" s="435"/>
      <c r="F205" s="435"/>
      <c r="G205" s="436">
        <f t="shared" si="11"/>
        <v>0</v>
      </c>
    </row>
    <row r="206" spans="1:7" x14ac:dyDescent="0.2">
      <c r="A206" s="841" t="s">
        <v>323</v>
      </c>
      <c r="B206" s="1000"/>
      <c r="C206" s="434"/>
      <c r="D206" s="434"/>
      <c r="E206" s="435"/>
      <c r="F206" s="435"/>
      <c r="G206" s="436">
        <f t="shared" si="11"/>
        <v>0</v>
      </c>
    </row>
    <row r="207" spans="1:7" x14ac:dyDescent="0.2">
      <c r="A207" s="841" t="s">
        <v>324</v>
      </c>
      <c r="B207" s="1000"/>
      <c r="C207" s="434"/>
      <c r="D207" s="434"/>
      <c r="E207" s="435"/>
      <c r="F207" s="435"/>
      <c r="G207" s="436">
        <f t="shared" si="11"/>
        <v>0</v>
      </c>
    </row>
    <row r="208" spans="1:7" x14ac:dyDescent="0.2">
      <c r="A208" s="841" t="s">
        <v>325</v>
      </c>
      <c r="B208" s="1000"/>
      <c r="C208" s="434"/>
      <c r="D208" s="434"/>
      <c r="E208" s="435"/>
      <c r="F208" s="435"/>
      <c r="G208" s="436">
        <f t="shared" si="11"/>
        <v>0</v>
      </c>
    </row>
    <row r="209" spans="1:7" x14ac:dyDescent="0.2">
      <c r="A209" s="841" t="s">
        <v>326</v>
      </c>
      <c r="B209" s="1000"/>
      <c r="C209" s="434"/>
      <c r="D209" s="434"/>
      <c r="E209" s="435"/>
      <c r="F209" s="435"/>
      <c r="G209" s="436">
        <f t="shared" si="11"/>
        <v>0</v>
      </c>
    </row>
    <row r="210" spans="1:7" x14ac:dyDescent="0.2">
      <c r="A210" s="841" t="s">
        <v>327</v>
      </c>
      <c r="B210" s="1000"/>
      <c r="C210" s="434">
        <v>214122440.08000001</v>
      </c>
      <c r="D210" s="434">
        <v>8862.67</v>
      </c>
      <c r="E210" s="435">
        <v>0</v>
      </c>
      <c r="F210" s="435">
        <v>121890549.26000001</v>
      </c>
      <c r="G210" s="436">
        <f t="shared" si="11"/>
        <v>92240753.489999995</v>
      </c>
    </row>
    <row r="211" spans="1:7" x14ac:dyDescent="0.2">
      <c r="A211" s="999" t="s">
        <v>328</v>
      </c>
      <c r="B211" s="1000"/>
      <c r="C211" s="434"/>
      <c r="D211" s="434"/>
      <c r="E211" s="435"/>
      <c r="F211" s="435"/>
      <c r="G211" s="436">
        <f>C211+D211-E211-F211</f>
        <v>0</v>
      </c>
    </row>
    <row r="212" spans="1:7" x14ac:dyDescent="0.2">
      <c r="A212" s="999" t="s">
        <v>329</v>
      </c>
      <c r="B212" s="1000"/>
      <c r="C212" s="434"/>
      <c r="D212" s="434"/>
      <c r="E212" s="435"/>
      <c r="F212" s="435"/>
      <c r="G212" s="436">
        <f>C212+D212-E212-F212</f>
        <v>0</v>
      </c>
    </row>
    <row r="213" spans="1:7" ht="27.75" customHeight="1" x14ac:dyDescent="0.2">
      <c r="A213" s="1006" t="s">
        <v>330</v>
      </c>
      <c r="B213" s="1000"/>
      <c r="C213" s="434"/>
      <c r="D213" s="434"/>
      <c r="E213" s="435"/>
      <c r="F213" s="435"/>
      <c r="G213" s="436">
        <f t="shared" si="11"/>
        <v>0</v>
      </c>
    </row>
    <row r="214" spans="1:7" ht="26.25" customHeight="1" x14ac:dyDescent="0.2">
      <c r="A214" s="1006" t="s">
        <v>331</v>
      </c>
      <c r="B214" s="1000"/>
      <c r="C214" s="434">
        <v>742325.21</v>
      </c>
      <c r="D214" s="434">
        <v>346688.38</v>
      </c>
      <c r="E214" s="435">
        <v>222276.17</v>
      </c>
      <c r="F214" s="435">
        <v>2700</v>
      </c>
      <c r="G214" s="436">
        <f t="shared" si="11"/>
        <v>864037.41999999981</v>
      </c>
    </row>
    <row r="215" spans="1:7" x14ac:dyDescent="0.2">
      <c r="A215" s="999" t="s">
        <v>332</v>
      </c>
      <c r="B215" s="1000"/>
      <c r="C215" s="434"/>
      <c r="D215" s="434"/>
      <c r="E215" s="435"/>
      <c r="F215" s="435"/>
      <c r="G215" s="436">
        <f t="shared" si="11"/>
        <v>0</v>
      </c>
    </row>
    <row r="216" spans="1:7" x14ac:dyDescent="0.2">
      <c r="A216" s="999" t="s">
        <v>333</v>
      </c>
      <c r="B216" s="1000"/>
      <c r="C216" s="434">
        <v>108947.33</v>
      </c>
      <c r="D216" s="434">
        <v>5640.24</v>
      </c>
      <c r="E216" s="435">
        <v>0</v>
      </c>
      <c r="F216" s="435">
        <v>0</v>
      </c>
      <c r="G216" s="436">
        <f t="shared" si="11"/>
        <v>114587.57</v>
      </c>
    </row>
    <row r="217" spans="1:7" ht="13.5" thickBot="1" x14ac:dyDescent="0.25">
      <c r="A217" s="908" t="s">
        <v>334</v>
      </c>
      <c r="B217" s="1001"/>
      <c r="C217" s="437">
        <v>5563865.7300000004</v>
      </c>
      <c r="D217" s="437">
        <v>26042194.84</v>
      </c>
      <c r="E217" s="438">
        <v>0</v>
      </c>
      <c r="F217" s="438">
        <v>5221806.83</v>
      </c>
      <c r="G217" s="439">
        <f t="shared" si="11"/>
        <v>26384253.740000002</v>
      </c>
    </row>
    <row r="218" spans="1:7" ht="13.5" thickBot="1" x14ac:dyDescent="0.25">
      <c r="A218" s="996" t="s">
        <v>335</v>
      </c>
      <c r="B218" s="1040"/>
      <c r="C218" s="440">
        <f>SUM(C188:C197)</f>
        <v>238758601.90000004</v>
      </c>
      <c r="D218" s="440">
        <f>SUM(D188:D197)</f>
        <v>47509722.399999999</v>
      </c>
      <c r="E218" s="440">
        <f>SUM(E188:E197)</f>
        <v>222276.17</v>
      </c>
      <c r="F218" s="440">
        <f>SUM(F188:F197)</f>
        <v>127292851.36</v>
      </c>
      <c r="G218" s="441">
        <f>SUM(G188:G197)</f>
        <v>158753196.76999998</v>
      </c>
    </row>
    <row r="219" spans="1:7" x14ac:dyDescent="0.2">
      <c r="A219" s="276"/>
      <c r="B219" s="276"/>
      <c r="C219" s="276"/>
      <c r="D219" s="276"/>
      <c r="E219" s="276"/>
      <c r="F219" s="276"/>
      <c r="G219" s="276"/>
    </row>
    <row r="220" spans="1:7" x14ac:dyDescent="0.2">
      <c r="A220" s="442"/>
      <c r="B220" s="442"/>
      <c r="C220" s="442"/>
      <c r="D220" s="442"/>
      <c r="E220" s="442"/>
      <c r="F220" s="442"/>
      <c r="G220" s="442"/>
    </row>
    <row r="221" spans="1:7" ht="15" x14ac:dyDescent="0.2">
      <c r="A221" s="972" t="s">
        <v>336</v>
      </c>
      <c r="B221" s="972"/>
      <c r="C221" s="972"/>
      <c r="D221" s="1041"/>
      <c r="E221" s="930"/>
    </row>
    <row r="222" spans="1:7" ht="13.5" thickBot="1" x14ac:dyDescent="0.25">
      <c r="A222" s="443"/>
      <c r="B222" s="443"/>
      <c r="C222" s="443"/>
    </row>
    <row r="223" spans="1:7" ht="13.5" thickBot="1" x14ac:dyDescent="0.25">
      <c r="A223" s="996" t="s">
        <v>229</v>
      </c>
      <c r="B223" s="1038"/>
      <c r="C223" s="527" t="s">
        <v>1</v>
      </c>
      <c r="D223" s="444" t="s">
        <v>218</v>
      </c>
    </row>
    <row r="224" spans="1:7" ht="13.5" thickBot="1" x14ac:dyDescent="0.25">
      <c r="A224" s="996" t="s">
        <v>337</v>
      </c>
      <c r="B224" s="1038"/>
      <c r="C224" s="445">
        <f>SUM(C225:C227)</f>
        <v>0</v>
      </c>
      <c r="D224" s="445">
        <f>SUM(D225:D227)</f>
        <v>0</v>
      </c>
    </row>
    <row r="225" spans="1:7" x14ac:dyDescent="0.2">
      <c r="A225" s="1032" t="s">
        <v>338</v>
      </c>
      <c r="B225" s="1033"/>
      <c r="C225" s="446"/>
      <c r="D225" s="447"/>
    </row>
    <row r="226" spans="1:7" x14ac:dyDescent="0.2">
      <c r="A226" s="1034" t="s">
        <v>339</v>
      </c>
      <c r="B226" s="1035"/>
      <c r="C226" s="448"/>
      <c r="D226" s="449"/>
    </row>
    <row r="227" spans="1:7" ht="13.5" thickBot="1" x14ac:dyDescent="0.25">
      <c r="A227" s="1036" t="s">
        <v>340</v>
      </c>
      <c r="B227" s="1037"/>
      <c r="C227" s="448"/>
      <c r="D227" s="449"/>
    </row>
    <row r="228" spans="1:7" ht="26.25" customHeight="1" thickBot="1" x14ac:dyDescent="0.25">
      <c r="A228" s="996" t="s">
        <v>341</v>
      </c>
      <c r="B228" s="1038"/>
      <c r="C228" s="450">
        <f>SUM(C229:C231)</f>
        <v>477922.24</v>
      </c>
      <c r="D228" s="445">
        <f>SUM(D229:D231)</f>
        <v>346135.24</v>
      </c>
    </row>
    <row r="229" spans="1:7" x14ac:dyDescent="0.2">
      <c r="A229" s="1032" t="s">
        <v>338</v>
      </c>
      <c r="B229" s="1033"/>
      <c r="C229" s="446">
        <v>477922.24</v>
      </c>
      <c r="D229" s="447">
        <v>346135.24</v>
      </c>
    </row>
    <row r="230" spans="1:7" x14ac:dyDescent="0.2">
      <c r="A230" s="1034" t="s">
        <v>339</v>
      </c>
      <c r="B230" s="1035"/>
      <c r="C230" s="448"/>
      <c r="D230" s="449"/>
      <c r="G230" s="501" t="s">
        <v>2</v>
      </c>
    </row>
    <row r="231" spans="1:7" ht="13.5" thickBot="1" x14ac:dyDescent="0.25">
      <c r="A231" s="1036" t="s">
        <v>340</v>
      </c>
      <c r="B231" s="1037"/>
      <c r="C231" s="448"/>
      <c r="D231" s="449"/>
    </row>
    <row r="232" spans="1:7" ht="26.25" customHeight="1" thickBot="1" x14ac:dyDescent="0.25">
      <c r="A232" s="996" t="s">
        <v>342</v>
      </c>
      <c r="B232" s="1038"/>
      <c r="C232" s="451">
        <f>SUM(C233:C235)</f>
        <v>0</v>
      </c>
      <c r="D232" s="452">
        <f>SUM(D233:D235)</f>
        <v>0</v>
      </c>
    </row>
    <row r="233" spans="1:7" x14ac:dyDescent="0.2">
      <c r="A233" s="1032" t="s">
        <v>338</v>
      </c>
      <c r="B233" s="1033"/>
      <c r="C233" s="446"/>
      <c r="D233" s="447"/>
    </row>
    <row r="234" spans="1:7" x14ac:dyDescent="0.2">
      <c r="A234" s="1034" t="s">
        <v>339</v>
      </c>
      <c r="B234" s="1035"/>
      <c r="C234" s="448"/>
      <c r="D234" s="449"/>
    </row>
    <row r="235" spans="1:7" ht="13.5" thickBot="1" x14ac:dyDescent="0.25">
      <c r="A235" s="1036" t="s">
        <v>340</v>
      </c>
      <c r="B235" s="1037"/>
      <c r="C235" s="448"/>
      <c r="D235" s="449"/>
    </row>
    <row r="236" spans="1:7" ht="13.5" thickBot="1" x14ac:dyDescent="0.25">
      <c r="A236" s="996" t="s">
        <v>343</v>
      </c>
      <c r="B236" s="1038"/>
      <c r="C236" s="453">
        <f>C228+C232+C224</f>
        <v>477922.24</v>
      </c>
      <c r="D236" s="453">
        <f>D228+D232+D224</f>
        <v>346135.24</v>
      </c>
    </row>
    <row r="239" spans="1:7" ht="60.75" customHeight="1" x14ac:dyDescent="0.2">
      <c r="A239" s="951" t="s">
        <v>344</v>
      </c>
      <c r="B239" s="951"/>
      <c r="C239" s="951"/>
      <c r="D239" s="1039"/>
    </row>
    <row r="240" spans="1:7" ht="13.5" thickBot="1" x14ac:dyDescent="0.25">
      <c r="A240" s="368"/>
      <c r="B240" s="368"/>
      <c r="C240" s="368"/>
    </row>
    <row r="241" spans="1:5" ht="13.5" thickBot="1" x14ac:dyDescent="0.25">
      <c r="A241" s="776" t="s">
        <v>345</v>
      </c>
      <c r="B241" s="777"/>
      <c r="C241" s="371" t="s">
        <v>300</v>
      </c>
      <c r="D241" s="454" t="s">
        <v>304</v>
      </c>
    </row>
    <row r="242" spans="1:5" ht="25.5" customHeight="1" x14ac:dyDescent="0.2">
      <c r="A242" s="1028" t="s">
        <v>346</v>
      </c>
      <c r="B242" s="1029"/>
      <c r="C242" s="455"/>
      <c r="D242" s="456"/>
    </row>
    <row r="243" spans="1:5" ht="26.25" customHeight="1" thickBot="1" x14ac:dyDescent="0.25">
      <c r="A243" s="1030" t="s">
        <v>347</v>
      </c>
      <c r="B243" s="770"/>
      <c r="C243" s="457"/>
      <c r="D243" s="458"/>
    </row>
    <row r="244" spans="1:5" ht="13.5" thickBot="1" x14ac:dyDescent="0.25">
      <c r="A244" s="923" t="s">
        <v>335</v>
      </c>
      <c r="B244" s="925"/>
      <c r="C244" s="459">
        <f>SUM(C242:C243)</f>
        <v>0</v>
      </c>
      <c r="D244" s="460">
        <f>SUM(D242:D243)</f>
        <v>0</v>
      </c>
    </row>
    <row r="250" spans="1:5" ht="15" x14ac:dyDescent="0.2">
      <c r="A250" s="1031" t="s">
        <v>348</v>
      </c>
      <c r="B250" s="1031"/>
      <c r="C250" s="1031"/>
      <c r="D250" s="1031"/>
      <c r="E250" s="1031"/>
    </row>
    <row r="251" spans="1:5" ht="13.5" thickBot="1" x14ac:dyDescent="0.25">
      <c r="A251" s="461"/>
      <c r="B251" s="461"/>
      <c r="C251" s="461"/>
      <c r="D251" s="461"/>
      <c r="E251" s="461"/>
    </row>
    <row r="252" spans="1:5" ht="26.25" thickBot="1" x14ac:dyDescent="0.25">
      <c r="A252" s="369" t="s">
        <v>349</v>
      </c>
      <c r="B252" s="932" t="s">
        <v>350</v>
      </c>
      <c r="C252" s="1002"/>
      <c r="D252" s="932" t="s">
        <v>351</v>
      </c>
      <c r="E252" s="1002"/>
    </row>
    <row r="253" spans="1:5" ht="13.5" thickBot="1" x14ac:dyDescent="0.25">
      <c r="A253" s="462"/>
      <c r="B253" s="372" t="s">
        <v>352</v>
      </c>
      <c r="C253" s="463" t="s">
        <v>353</v>
      </c>
      <c r="D253" s="464" t="s">
        <v>354</v>
      </c>
      <c r="E253" s="463" t="s">
        <v>355</v>
      </c>
    </row>
    <row r="254" spans="1:5" ht="13.5" thickBot="1" x14ac:dyDescent="0.25">
      <c r="A254" s="465" t="s">
        <v>356</v>
      </c>
      <c r="B254" s="932"/>
      <c r="C254" s="1023"/>
      <c r="D254" s="1023"/>
      <c r="E254" s="961"/>
    </row>
    <row r="255" spans="1:5" x14ac:dyDescent="0.2">
      <c r="A255" s="466" t="s">
        <v>357</v>
      </c>
      <c r="B255" s="467"/>
      <c r="C255" s="467"/>
      <c r="D255" s="468"/>
      <c r="E255" s="467"/>
    </row>
    <row r="256" spans="1:5" ht="25.5" x14ac:dyDescent="0.2">
      <c r="A256" s="466" t="s">
        <v>358</v>
      </c>
      <c r="B256" s="467"/>
      <c r="C256" s="467"/>
      <c r="D256" s="468"/>
      <c r="E256" s="467"/>
    </row>
    <row r="257" spans="1:5" x14ac:dyDescent="0.2">
      <c r="A257" s="466" t="s">
        <v>359</v>
      </c>
      <c r="B257" s="467"/>
      <c r="C257" s="467"/>
      <c r="D257" s="468"/>
      <c r="E257" s="467"/>
    </row>
    <row r="258" spans="1:5" x14ac:dyDescent="0.2">
      <c r="A258" s="466" t="s">
        <v>360</v>
      </c>
      <c r="B258" s="469">
        <f>SUM(B259:B260)</f>
        <v>0</v>
      </c>
      <c r="C258" s="469">
        <f>SUM(C259:C260)</f>
        <v>0</v>
      </c>
      <c r="D258" s="469">
        <f>SUM(D259:D260)</f>
        <v>0</v>
      </c>
      <c r="E258" s="469">
        <f>SUM(E259:E260)</f>
        <v>0</v>
      </c>
    </row>
    <row r="259" spans="1:5" x14ac:dyDescent="0.2">
      <c r="A259" s="470" t="s">
        <v>279</v>
      </c>
      <c r="B259" s="469"/>
      <c r="C259" s="469"/>
      <c r="D259" s="471"/>
      <c r="E259" s="469"/>
    </row>
    <row r="260" spans="1:5" ht="13.5" thickBot="1" x14ac:dyDescent="0.25">
      <c r="A260" s="472" t="s">
        <v>279</v>
      </c>
      <c r="B260" s="473"/>
      <c r="C260" s="473"/>
      <c r="D260" s="461"/>
      <c r="E260" s="473"/>
    </row>
    <row r="261" spans="1:5" ht="13.5" thickBot="1" x14ac:dyDescent="0.25">
      <c r="A261" s="474" t="s">
        <v>335</v>
      </c>
      <c r="B261" s="394">
        <f>SUM(B255:B258)</f>
        <v>0</v>
      </c>
      <c r="C261" s="394">
        <f>SUM(C255:C258)</f>
        <v>0</v>
      </c>
      <c r="D261" s="394">
        <f>SUM(D255:D258)</f>
        <v>0</v>
      </c>
      <c r="E261" s="394">
        <f>SUM(E255:E258)</f>
        <v>0</v>
      </c>
    </row>
    <row r="262" spans="1:5" ht="13.5" thickBot="1" x14ac:dyDescent="0.25">
      <c r="A262" s="465" t="s">
        <v>361</v>
      </c>
      <c r="B262" s="932"/>
      <c r="C262" s="1023"/>
      <c r="D262" s="1023"/>
      <c r="E262" s="961"/>
    </row>
    <row r="263" spans="1:5" x14ac:dyDescent="0.2">
      <c r="A263" s="466" t="s">
        <v>357</v>
      </c>
      <c r="B263" s="467"/>
      <c r="C263" s="467"/>
      <c r="D263" s="468"/>
      <c r="E263" s="467"/>
    </row>
    <row r="264" spans="1:5" ht="25.5" x14ac:dyDescent="0.2">
      <c r="A264" s="466" t="s">
        <v>358</v>
      </c>
      <c r="B264" s="467"/>
      <c r="C264" s="467"/>
      <c r="D264" s="468"/>
      <c r="E264" s="467"/>
    </row>
    <row r="265" spans="1:5" x14ac:dyDescent="0.2">
      <c r="A265" s="466" t="s">
        <v>359</v>
      </c>
      <c r="B265" s="467"/>
      <c r="C265" s="467"/>
      <c r="D265" s="468"/>
      <c r="E265" s="467"/>
    </row>
    <row r="266" spans="1:5" x14ac:dyDescent="0.2">
      <c r="A266" s="466" t="s">
        <v>360</v>
      </c>
      <c r="B266" s="469">
        <f>SUM(B267:B268)</f>
        <v>0</v>
      </c>
      <c r="C266" s="469">
        <f>SUM(C267:C268)</f>
        <v>0</v>
      </c>
      <c r="D266" s="469">
        <f>SUM(D267:D268)</f>
        <v>0</v>
      </c>
      <c r="E266" s="469">
        <f>SUM(E267:E268)</f>
        <v>0</v>
      </c>
    </row>
    <row r="267" spans="1:5" x14ac:dyDescent="0.2">
      <c r="A267" s="470" t="s">
        <v>279</v>
      </c>
      <c r="B267" s="469"/>
      <c r="C267" s="469"/>
      <c r="D267" s="471"/>
      <c r="E267" s="469"/>
    </row>
    <row r="268" spans="1:5" ht="13.5" thickBot="1" x14ac:dyDescent="0.25">
      <c r="A268" s="472" t="s">
        <v>279</v>
      </c>
      <c r="B268" s="473"/>
      <c r="C268" s="473"/>
      <c r="D268" s="461"/>
      <c r="E268" s="473"/>
    </row>
    <row r="269" spans="1:5" ht="13.5" thickBot="1" x14ac:dyDescent="0.25">
      <c r="A269" s="475" t="s">
        <v>335</v>
      </c>
      <c r="B269" s="394">
        <f>SUM(B263:B266)</f>
        <v>0</v>
      </c>
      <c r="C269" s="394">
        <f>SUM(C263:C266)</f>
        <v>0</v>
      </c>
      <c r="D269" s="394">
        <f>SUM(D263:D266)</f>
        <v>0</v>
      </c>
      <c r="E269" s="394">
        <f>SUM(E263:E266)</f>
        <v>0</v>
      </c>
    </row>
    <row r="273" spans="1:7" ht="29.25" customHeight="1" x14ac:dyDescent="0.2">
      <c r="A273" s="951" t="s">
        <v>362</v>
      </c>
      <c r="B273" s="951"/>
      <c r="C273" s="951"/>
      <c r="D273" s="951"/>
      <c r="E273" s="951"/>
      <c r="G273" s="476"/>
    </row>
    <row r="274" spans="1:7" ht="13.5" thickBot="1" x14ac:dyDescent="0.25">
      <c r="A274" s="477"/>
      <c r="G274" s="476"/>
    </row>
    <row r="275" spans="1:7" ht="64.5" thickBot="1" x14ac:dyDescent="0.25">
      <c r="A275" s="1024" t="s">
        <v>363</v>
      </c>
      <c r="B275" s="1025"/>
      <c r="C275" s="371" t="s">
        <v>300</v>
      </c>
      <c r="D275" s="454" t="s">
        <v>218</v>
      </c>
      <c r="E275" s="454" t="s">
        <v>364</v>
      </c>
      <c r="G275" s="478"/>
    </row>
    <row r="276" spans="1:7" ht="25.5" customHeight="1" x14ac:dyDescent="0.2">
      <c r="A276" s="1026" t="s">
        <v>365</v>
      </c>
      <c r="B276" s="1027"/>
      <c r="C276" s="479"/>
      <c r="D276" s="480"/>
      <c r="E276" s="480"/>
      <c r="G276" s="478"/>
    </row>
    <row r="277" spans="1:7" x14ac:dyDescent="0.2">
      <c r="A277" s="1021" t="s">
        <v>366</v>
      </c>
      <c r="B277" s="1022"/>
      <c r="C277" s="481"/>
      <c r="D277" s="449"/>
      <c r="E277" s="449"/>
      <c r="G277" s="478"/>
    </row>
    <row r="278" spans="1:7" ht="12.75" customHeight="1" x14ac:dyDescent="0.2">
      <c r="A278" s="976" t="s">
        <v>367</v>
      </c>
      <c r="B278" s="977"/>
      <c r="C278" s="481"/>
      <c r="D278" s="449"/>
      <c r="E278" s="449"/>
      <c r="G278" s="482"/>
    </row>
    <row r="279" spans="1:7" x14ac:dyDescent="0.2">
      <c r="A279" s="1019" t="s">
        <v>368</v>
      </c>
      <c r="B279" s="1020"/>
      <c r="C279" s="481"/>
      <c r="D279" s="449"/>
      <c r="E279" s="449"/>
      <c r="G279" s="478"/>
    </row>
    <row r="280" spans="1:7" x14ac:dyDescent="0.2">
      <c r="A280" s="1021" t="s">
        <v>369</v>
      </c>
      <c r="B280" s="1022"/>
      <c r="C280" s="483"/>
      <c r="D280" s="484"/>
      <c r="E280" s="484"/>
      <c r="G280" s="478"/>
    </row>
    <row r="281" spans="1:7" x14ac:dyDescent="0.2">
      <c r="A281" s="1021" t="s">
        <v>370</v>
      </c>
      <c r="B281" s="1022"/>
      <c r="C281" s="483"/>
      <c r="D281" s="484"/>
      <c r="E281" s="484"/>
      <c r="G281" s="478"/>
    </row>
    <row r="282" spans="1:7" x14ac:dyDescent="0.2">
      <c r="A282" s="1021" t="s">
        <v>371</v>
      </c>
      <c r="B282" s="1022"/>
      <c r="C282" s="485"/>
      <c r="D282" s="484"/>
      <c r="E282" s="484"/>
      <c r="G282" s="478"/>
    </row>
    <row r="283" spans="1:7" x14ac:dyDescent="0.2">
      <c r="A283" s="1021" t="s">
        <v>372</v>
      </c>
      <c r="B283" s="1022"/>
      <c r="C283" s="486"/>
      <c r="D283" s="449"/>
      <c r="E283" s="449"/>
    </row>
    <row r="284" spans="1:7" ht="13.5" thickBot="1" x14ac:dyDescent="0.25">
      <c r="A284" s="1012" t="s">
        <v>0</v>
      </c>
      <c r="B284" s="1013"/>
      <c r="C284" s="487"/>
      <c r="D284" s="488"/>
      <c r="E284" s="488"/>
    </row>
    <row r="285" spans="1:7" ht="13.5" thickBot="1" x14ac:dyDescent="0.25">
      <c r="A285" s="1014" t="s">
        <v>295</v>
      </c>
      <c r="B285" s="1015"/>
      <c r="C285" s="489">
        <f>C276+C277+C279+C283+C280+C281+C282+C284</f>
        <v>0</v>
      </c>
      <c r="D285" s="489">
        <f>D276+D277+D279+D283+D280+D281+D282+D284</f>
        <v>0</v>
      </c>
      <c r="E285" s="490"/>
    </row>
    <row r="286" spans="1:7" ht="15" x14ac:dyDescent="0.2">
      <c r="A286" s="1016" t="s">
        <v>373</v>
      </c>
      <c r="B286" s="1016"/>
      <c r="C286" s="1016"/>
      <c r="D286" s="1016"/>
    </row>
    <row r="287" spans="1:7" ht="13.5" thickBot="1" x14ac:dyDescent="0.25">
      <c r="A287" s="420"/>
      <c r="B287" s="421"/>
      <c r="C287" s="422"/>
      <c r="D287" s="422"/>
    </row>
    <row r="288" spans="1:7" ht="13.5" thickBot="1" x14ac:dyDescent="0.25">
      <c r="A288" s="1017" t="s">
        <v>374</v>
      </c>
      <c r="B288" s="1018"/>
      <c r="C288" s="528" t="s">
        <v>300</v>
      </c>
      <c r="D288" s="425" t="s">
        <v>304</v>
      </c>
    </row>
    <row r="289" spans="1:4" ht="32.25" customHeight="1" thickBot="1" x14ac:dyDescent="0.25">
      <c r="A289" s="801" t="s">
        <v>375</v>
      </c>
      <c r="B289" s="1002"/>
      <c r="C289" s="491"/>
      <c r="D289" s="492"/>
    </row>
    <row r="290" spans="1:4" ht="13.5" thickBot="1" x14ac:dyDescent="0.25">
      <c r="A290" s="801" t="s">
        <v>376</v>
      </c>
      <c r="B290" s="1002"/>
      <c r="C290" s="491"/>
      <c r="D290" s="492"/>
    </row>
    <row r="291" spans="1:4" ht="13.5" thickBot="1" x14ac:dyDescent="0.25">
      <c r="A291" s="801" t="s">
        <v>377</v>
      </c>
      <c r="B291" s="1002"/>
      <c r="C291" s="491"/>
      <c r="D291" s="492"/>
    </row>
    <row r="292" spans="1:4" ht="25.5" customHeight="1" thickBot="1" x14ac:dyDescent="0.25">
      <c r="A292" s="801" t="s">
        <v>378</v>
      </c>
      <c r="B292" s="1002"/>
      <c r="C292" s="491"/>
      <c r="D292" s="492"/>
    </row>
    <row r="293" spans="1:4" ht="27" customHeight="1" thickBot="1" x14ac:dyDescent="0.25">
      <c r="A293" s="801" t="s">
        <v>379</v>
      </c>
      <c r="B293" s="1002"/>
      <c r="C293" s="491">
        <v>0</v>
      </c>
      <c r="D293" s="492">
        <v>5013604.3</v>
      </c>
    </row>
    <row r="294" spans="1:4" ht="13.5" thickBot="1" x14ac:dyDescent="0.25">
      <c r="A294" s="1007" t="s">
        <v>380</v>
      </c>
      <c r="B294" s="1002"/>
      <c r="C294" s="491"/>
      <c r="D294" s="492"/>
    </row>
    <row r="295" spans="1:4" ht="29.25" customHeight="1" thickBot="1" x14ac:dyDescent="0.25">
      <c r="A295" s="1007" t="s">
        <v>381</v>
      </c>
      <c r="B295" s="1002"/>
      <c r="C295" s="491"/>
      <c r="D295" s="492"/>
    </row>
    <row r="296" spans="1:4" ht="25.5" customHeight="1" thickBot="1" x14ac:dyDescent="0.25">
      <c r="A296" s="801" t="s">
        <v>313</v>
      </c>
      <c r="B296" s="1008"/>
      <c r="C296" s="491">
        <v>3614520</v>
      </c>
      <c r="D296" s="492">
        <v>0</v>
      </c>
    </row>
    <row r="297" spans="1:4" ht="13.5" thickBot="1" x14ac:dyDescent="0.25">
      <c r="A297" s="1007" t="s">
        <v>382</v>
      </c>
      <c r="B297" s="1008"/>
      <c r="C297" s="493">
        <f>SUM(C298:C317)</f>
        <v>7647429.5599999996</v>
      </c>
      <c r="D297" s="494">
        <f>SUM(D298:D317)</f>
        <v>2049106.72</v>
      </c>
    </row>
    <row r="298" spans="1:4" ht="13.5" customHeight="1" x14ac:dyDescent="0.2">
      <c r="A298" s="1009" t="s">
        <v>315</v>
      </c>
      <c r="B298" s="1010"/>
      <c r="C298" s="495">
        <v>1896796.55</v>
      </c>
      <c r="D298" s="496">
        <v>1889962.72</v>
      </c>
    </row>
    <row r="299" spans="1:4" x14ac:dyDescent="0.2">
      <c r="A299" s="858" t="s">
        <v>316</v>
      </c>
      <c r="B299" s="1000"/>
      <c r="C299" s="497"/>
      <c r="D299" s="496"/>
    </row>
    <row r="300" spans="1:4" x14ac:dyDescent="0.2">
      <c r="A300" s="841" t="s">
        <v>317</v>
      </c>
      <c r="B300" s="1000"/>
      <c r="C300" s="497"/>
      <c r="D300" s="496"/>
    </row>
    <row r="301" spans="1:4" ht="39.75" customHeight="1" x14ac:dyDescent="0.2">
      <c r="A301" s="1011" t="s">
        <v>318</v>
      </c>
      <c r="B301" s="1000"/>
      <c r="C301" s="497"/>
      <c r="D301" s="496"/>
    </row>
    <row r="302" spans="1:4" x14ac:dyDescent="0.2">
      <c r="A302" s="841" t="s">
        <v>319</v>
      </c>
      <c r="B302" s="1000"/>
      <c r="C302" s="497"/>
      <c r="D302" s="496"/>
    </row>
    <row r="303" spans="1:4" x14ac:dyDescent="0.2">
      <c r="A303" s="841" t="s">
        <v>320</v>
      </c>
      <c r="B303" s="1000"/>
      <c r="C303" s="497"/>
      <c r="D303" s="496"/>
    </row>
    <row r="304" spans="1:4" x14ac:dyDescent="0.2">
      <c r="A304" s="841" t="s">
        <v>321</v>
      </c>
      <c r="B304" s="1000"/>
      <c r="C304" s="497"/>
      <c r="D304" s="496"/>
    </row>
    <row r="305" spans="1:4" ht="26.25" customHeight="1" x14ac:dyDescent="0.2">
      <c r="A305" s="841" t="s">
        <v>322</v>
      </c>
      <c r="B305" s="1000"/>
      <c r="C305" s="434"/>
      <c r="D305" s="498"/>
    </row>
    <row r="306" spans="1:4" x14ac:dyDescent="0.2">
      <c r="A306" s="841" t="s">
        <v>323</v>
      </c>
      <c r="B306" s="1000"/>
      <c r="C306" s="434"/>
      <c r="D306" s="498"/>
    </row>
    <row r="307" spans="1:4" x14ac:dyDescent="0.2">
      <c r="A307" s="841" t="s">
        <v>324</v>
      </c>
      <c r="B307" s="1000"/>
      <c r="C307" s="434"/>
      <c r="D307" s="498"/>
    </row>
    <row r="308" spans="1:4" x14ac:dyDescent="0.2">
      <c r="A308" s="841" t="s">
        <v>325</v>
      </c>
      <c r="B308" s="1000"/>
      <c r="C308" s="434"/>
      <c r="D308" s="498"/>
    </row>
    <row r="309" spans="1:4" x14ac:dyDescent="0.2">
      <c r="A309" s="841" t="s">
        <v>326</v>
      </c>
      <c r="B309" s="1000"/>
      <c r="C309" s="434"/>
      <c r="D309" s="498"/>
    </row>
    <row r="310" spans="1:4" x14ac:dyDescent="0.2">
      <c r="A310" s="841" t="s">
        <v>327</v>
      </c>
      <c r="B310" s="1000"/>
      <c r="C310" s="434">
        <v>5750633.0099999998</v>
      </c>
      <c r="D310" s="498">
        <v>0</v>
      </c>
    </row>
    <row r="311" spans="1:4" x14ac:dyDescent="0.2">
      <c r="A311" s="999" t="s">
        <v>328</v>
      </c>
      <c r="B311" s="1000"/>
      <c r="C311" s="434"/>
      <c r="D311" s="498"/>
    </row>
    <row r="312" spans="1:4" x14ac:dyDescent="0.2">
      <c r="A312" s="999" t="s">
        <v>329</v>
      </c>
      <c r="B312" s="1000"/>
      <c r="C312" s="434"/>
      <c r="D312" s="498"/>
    </row>
    <row r="313" spans="1:4" ht="27" customHeight="1" x14ac:dyDescent="0.2">
      <c r="A313" s="1006" t="s">
        <v>330</v>
      </c>
      <c r="B313" s="1000"/>
      <c r="C313" s="434"/>
      <c r="D313" s="498"/>
    </row>
    <row r="314" spans="1:4" ht="27" customHeight="1" x14ac:dyDescent="0.2">
      <c r="A314" s="1006" t="s">
        <v>331</v>
      </c>
      <c r="B314" s="1000"/>
      <c r="C314" s="434">
        <v>0</v>
      </c>
      <c r="D314" s="498">
        <v>159144</v>
      </c>
    </row>
    <row r="315" spans="1:4" x14ac:dyDescent="0.2">
      <c r="A315" s="999" t="s">
        <v>332</v>
      </c>
      <c r="B315" s="1000"/>
      <c r="C315" s="434"/>
      <c r="D315" s="498"/>
    </row>
    <row r="316" spans="1:4" x14ac:dyDescent="0.2">
      <c r="A316" s="999" t="s">
        <v>333</v>
      </c>
      <c r="B316" s="1000"/>
      <c r="C316" s="434"/>
      <c r="D316" s="498"/>
    </row>
    <row r="317" spans="1:4" ht="13.5" thickBot="1" x14ac:dyDescent="0.25">
      <c r="A317" s="908" t="s">
        <v>334</v>
      </c>
      <c r="B317" s="1001"/>
      <c r="C317" s="437"/>
      <c r="D317" s="498"/>
    </row>
    <row r="318" spans="1:4" ht="13.5" thickBot="1" x14ac:dyDescent="0.25">
      <c r="A318" s="996" t="s">
        <v>335</v>
      </c>
      <c r="B318" s="1002"/>
      <c r="C318" s="452">
        <f>SUM(C289:C297)</f>
        <v>11261949.559999999</v>
      </c>
      <c r="D318" s="452">
        <f>SUM(D289:D297)</f>
        <v>7062711.0199999996</v>
      </c>
    </row>
    <row r="319" spans="1:4" x14ac:dyDescent="0.2">
      <c r="A319" s="276"/>
      <c r="B319" s="276"/>
      <c r="C319" s="276"/>
      <c r="D319" s="276"/>
    </row>
    <row r="320" spans="1:4" x14ac:dyDescent="0.2">
      <c r="A320" s="276"/>
      <c r="B320" s="276"/>
      <c r="C320" s="276"/>
      <c r="D320" s="276"/>
    </row>
    <row r="321" spans="1:8" x14ac:dyDescent="0.2">
      <c r="A321" s="1003"/>
      <c r="B321" s="1004"/>
      <c r="C321" s="1004"/>
      <c r="D321" s="276"/>
    </row>
    <row r="324" spans="1:8" ht="15" x14ac:dyDescent="0.2">
      <c r="A324" s="1005" t="s">
        <v>383</v>
      </c>
      <c r="B324" s="1005"/>
      <c r="C324" s="1005"/>
    </row>
    <row r="325" spans="1:8" ht="13.5" thickBot="1" x14ac:dyDescent="0.25">
      <c r="A325" s="499"/>
      <c r="B325" s="422"/>
      <c r="C325" s="422"/>
    </row>
    <row r="326" spans="1:8" ht="13.5" thickBot="1" x14ac:dyDescent="0.25">
      <c r="A326" s="996" t="s">
        <v>384</v>
      </c>
      <c r="B326" s="997"/>
      <c r="C326" s="500" t="s">
        <v>1</v>
      </c>
      <c r="D326" s="425" t="s">
        <v>218</v>
      </c>
      <c r="G326" s="998"/>
      <c r="H326" s="998"/>
    </row>
    <row r="327" spans="1:8" ht="13.5" thickBot="1" x14ac:dyDescent="0.25">
      <c r="A327" s="864" t="s">
        <v>385</v>
      </c>
      <c r="B327" s="865"/>
      <c r="C327" s="489">
        <f>SUM(C328:C337)</f>
        <v>0</v>
      </c>
      <c r="D327" s="502">
        <f>SUM(D328:D337)</f>
        <v>0</v>
      </c>
      <c r="G327" s="998"/>
      <c r="H327" s="998"/>
    </row>
    <row r="328" spans="1:8" ht="55.5" customHeight="1" x14ac:dyDescent="0.2">
      <c r="A328" s="992" t="s">
        <v>386</v>
      </c>
      <c r="B328" s="993"/>
      <c r="C328" s="503"/>
      <c r="D328" s="504"/>
      <c r="G328" s="998"/>
      <c r="H328" s="998"/>
    </row>
    <row r="329" spans="1:8" x14ac:dyDescent="0.2">
      <c r="A329" s="994" t="s">
        <v>387</v>
      </c>
      <c r="B329" s="995"/>
      <c r="C329" s="505"/>
      <c r="D329" s="506"/>
    </row>
    <row r="330" spans="1:8" x14ac:dyDescent="0.2">
      <c r="A330" s="869" t="s">
        <v>388</v>
      </c>
      <c r="B330" s="870"/>
      <c r="C330" s="507"/>
      <c r="D330" s="508"/>
    </row>
    <row r="331" spans="1:8" ht="28.5" customHeight="1" x14ac:dyDescent="0.2">
      <c r="A331" s="858" t="s">
        <v>389</v>
      </c>
      <c r="B331" s="859"/>
      <c r="C331" s="507"/>
      <c r="D331" s="508"/>
    </row>
    <row r="332" spans="1:8" ht="32.25" customHeight="1" x14ac:dyDescent="0.2">
      <c r="A332" s="858" t="s">
        <v>390</v>
      </c>
      <c r="B332" s="859"/>
      <c r="C332" s="507"/>
      <c r="D332" s="508"/>
    </row>
    <row r="333" spans="1:8" x14ac:dyDescent="0.2">
      <c r="A333" s="871" t="s">
        <v>391</v>
      </c>
      <c r="B333" s="872"/>
      <c r="C333" s="507"/>
      <c r="D333" s="508"/>
    </row>
    <row r="334" spans="1:8" x14ac:dyDescent="0.2">
      <c r="A334" s="871" t="s">
        <v>392</v>
      </c>
      <c r="B334" s="872"/>
      <c r="C334" s="507"/>
      <c r="D334" s="508"/>
    </row>
    <row r="335" spans="1:8" x14ac:dyDescent="0.2">
      <c r="A335" s="869" t="s">
        <v>393</v>
      </c>
      <c r="B335" s="870"/>
      <c r="C335" s="481"/>
      <c r="D335" s="509"/>
    </row>
    <row r="336" spans="1:8" x14ac:dyDescent="0.2">
      <c r="A336" s="871" t="s">
        <v>394</v>
      </c>
      <c r="B336" s="872"/>
      <c r="C336" s="481"/>
      <c r="D336" s="509"/>
    </row>
    <row r="337" spans="1:5" ht="13.5" thickBot="1" x14ac:dyDescent="0.25">
      <c r="A337" s="990" t="s">
        <v>0</v>
      </c>
      <c r="B337" s="991"/>
      <c r="C337" s="483"/>
      <c r="D337" s="510"/>
    </row>
    <row r="338" spans="1:5" ht="13.5" thickBot="1" x14ac:dyDescent="0.25">
      <c r="A338" s="864" t="s">
        <v>395</v>
      </c>
      <c r="B338" s="865"/>
      <c r="C338" s="489">
        <f>SUM(C339:C348)</f>
        <v>0</v>
      </c>
      <c r="D338" s="490">
        <f>SUM(D339:D348)</f>
        <v>0</v>
      </c>
    </row>
    <row r="339" spans="1:5" ht="59.25" customHeight="1" x14ac:dyDescent="0.2">
      <c r="A339" s="992" t="s">
        <v>386</v>
      </c>
      <c r="B339" s="993"/>
      <c r="C339" s="505"/>
      <c r="D339" s="506"/>
    </row>
    <row r="340" spans="1:5" x14ac:dyDescent="0.2">
      <c r="A340" s="994" t="s">
        <v>387</v>
      </c>
      <c r="B340" s="995"/>
      <c r="C340" s="505"/>
      <c r="D340" s="506"/>
    </row>
    <row r="341" spans="1:5" x14ac:dyDescent="0.2">
      <c r="A341" s="869" t="s">
        <v>388</v>
      </c>
      <c r="B341" s="870"/>
      <c r="C341" s="507"/>
      <c r="D341" s="508"/>
    </row>
    <row r="342" spans="1:5" ht="27.75" customHeight="1" x14ac:dyDescent="0.2">
      <c r="A342" s="858" t="s">
        <v>389</v>
      </c>
      <c r="B342" s="859"/>
      <c r="C342" s="507"/>
      <c r="D342" s="508"/>
      <c r="E342" s="511"/>
    </row>
    <row r="343" spans="1:5" ht="24.75" customHeight="1" x14ac:dyDescent="0.2">
      <c r="A343" s="858" t="s">
        <v>390</v>
      </c>
      <c r="B343" s="859"/>
      <c r="C343" s="507"/>
      <c r="D343" s="508"/>
    </row>
    <row r="344" spans="1:5" x14ac:dyDescent="0.2">
      <c r="A344" s="858" t="s">
        <v>391</v>
      </c>
      <c r="B344" s="859"/>
      <c r="C344" s="507"/>
      <c r="D344" s="508"/>
    </row>
    <row r="345" spans="1:5" x14ac:dyDescent="0.2">
      <c r="A345" s="871" t="s">
        <v>392</v>
      </c>
      <c r="B345" s="872"/>
      <c r="C345" s="507"/>
      <c r="D345" s="508"/>
    </row>
    <row r="346" spans="1:5" x14ac:dyDescent="0.2">
      <c r="A346" s="871" t="s">
        <v>396</v>
      </c>
      <c r="B346" s="872"/>
      <c r="C346" s="481"/>
      <c r="D346" s="509"/>
    </row>
    <row r="347" spans="1:5" x14ac:dyDescent="0.2">
      <c r="A347" s="871" t="s">
        <v>394</v>
      </c>
      <c r="B347" s="872"/>
      <c r="C347" s="481"/>
      <c r="D347" s="509"/>
    </row>
    <row r="348" spans="1:5" ht="13.5" thickBot="1" x14ac:dyDescent="0.25">
      <c r="A348" s="982" t="s">
        <v>397</v>
      </c>
      <c r="B348" s="983"/>
      <c r="C348" s="512"/>
      <c r="D348" s="513"/>
    </row>
    <row r="349" spans="1:5" ht="13.5" thickBot="1" x14ac:dyDescent="0.25">
      <c r="A349" s="970" t="s">
        <v>211</v>
      </c>
      <c r="B349" s="971"/>
      <c r="C349" s="651">
        <f>C327+C338</f>
        <v>0</v>
      </c>
      <c r="D349" s="418">
        <f>D327+D338</f>
        <v>0</v>
      </c>
    </row>
    <row r="354" spans="1:5" ht="15" x14ac:dyDescent="0.25">
      <c r="A354" s="984" t="s">
        <v>398</v>
      </c>
      <c r="B354" s="984"/>
      <c r="C354" s="984"/>
      <c r="D354" s="985"/>
      <c r="E354" s="985"/>
    </row>
    <row r="355" spans="1:5" ht="13.5" thickBot="1" x14ac:dyDescent="0.25">
      <c r="A355" s="422"/>
      <c r="B355" s="422"/>
      <c r="C355" s="422"/>
      <c r="D355" s="276"/>
    </row>
    <row r="356" spans="1:5" ht="13.5" thickBot="1" x14ac:dyDescent="0.25">
      <c r="A356" s="986" t="s">
        <v>399</v>
      </c>
      <c r="B356" s="987"/>
      <c r="C356" s="514" t="s">
        <v>1</v>
      </c>
      <c r="D356" s="444" t="s">
        <v>304</v>
      </c>
    </row>
    <row r="357" spans="1:5" x14ac:dyDescent="0.2">
      <c r="A357" s="988" t="s">
        <v>400</v>
      </c>
      <c r="B357" s="989"/>
      <c r="C357" s="516">
        <f>SUM(C358:C364)</f>
        <v>8362940.3200000003</v>
      </c>
      <c r="D357" s="516">
        <f>SUM(D358:D364)</f>
        <v>8496983.629999999</v>
      </c>
    </row>
    <row r="358" spans="1:5" x14ac:dyDescent="0.2">
      <c r="A358" s="899" t="s">
        <v>401</v>
      </c>
      <c r="B358" s="901"/>
      <c r="C358" s="517">
        <v>8362940.3200000003</v>
      </c>
      <c r="D358" s="518">
        <v>8353022.1299999999</v>
      </c>
    </row>
    <row r="359" spans="1:5" x14ac:dyDescent="0.2">
      <c r="A359" s="899" t="s">
        <v>402</v>
      </c>
      <c r="B359" s="901"/>
      <c r="C359" s="517"/>
      <c r="D359" s="518"/>
    </row>
    <row r="360" spans="1:5" ht="27.75" customHeight="1" x14ac:dyDescent="0.2">
      <c r="A360" s="841" t="s">
        <v>403</v>
      </c>
      <c r="B360" s="843"/>
      <c r="C360" s="517"/>
      <c r="D360" s="518"/>
    </row>
    <row r="361" spans="1:5" x14ac:dyDescent="0.2">
      <c r="A361" s="841" t="s">
        <v>404</v>
      </c>
      <c r="B361" s="843"/>
      <c r="C361" s="517"/>
      <c r="D361" s="518"/>
    </row>
    <row r="362" spans="1:5" x14ac:dyDescent="0.2">
      <c r="A362" s="841" t="s">
        <v>405</v>
      </c>
      <c r="B362" s="843"/>
      <c r="C362" s="517"/>
      <c r="D362" s="518"/>
    </row>
    <row r="363" spans="1:5" x14ac:dyDescent="0.2">
      <c r="A363" s="841" t="s">
        <v>406</v>
      </c>
      <c r="B363" s="843"/>
      <c r="C363" s="517"/>
      <c r="D363" s="518"/>
    </row>
    <row r="364" spans="1:5" x14ac:dyDescent="0.2">
      <c r="A364" s="841" t="s">
        <v>334</v>
      </c>
      <c r="B364" s="843"/>
      <c r="C364" s="517">
        <v>0</v>
      </c>
      <c r="D364" s="518">
        <v>143961.5</v>
      </c>
    </row>
    <row r="365" spans="1:5" x14ac:dyDescent="0.2">
      <c r="A365" s="838" t="s">
        <v>407</v>
      </c>
      <c r="B365" s="840"/>
      <c r="C365" s="516">
        <f>C366+C367+C369</f>
        <v>0</v>
      </c>
      <c r="D365" s="519">
        <f>D366+D367+D369</f>
        <v>0</v>
      </c>
    </row>
    <row r="366" spans="1:5" x14ac:dyDescent="0.2">
      <c r="A366" s="871" t="s">
        <v>408</v>
      </c>
      <c r="B366" s="872"/>
      <c r="C366" s="509"/>
      <c r="D366" s="520"/>
    </row>
    <row r="367" spans="1:5" x14ac:dyDescent="0.2">
      <c r="A367" s="871" t="s">
        <v>409</v>
      </c>
      <c r="B367" s="872"/>
      <c r="C367" s="509"/>
      <c r="D367" s="520"/>
    </row>
    <row r="368" spans="1:5" x14ac:dyDescent="0.2">
      <c r="A368" s="978" t="s">
        <v>410</v>
      </c>
      <c r="B368" s="979"/>
      <c r="C368" s="509"/>
      <c r="D368" s="520"/>
    </row>
    <row r="369" spans="1:5" ht="13.5" thickBot="1" x14ac:dyDescent="0.25">
      <c r="A369" s="980" t="s">
        <v>334</v>
      </c>
      <c r="B369" s="981"/>
      <c r="C369" s="509"/>
      <c r="D369" s="520"/>
    </row>
    <row r="370" spans="1:5" ht="13.5" thickBot="1" x14ac:dyDescent="0.25">
      <c r="A370" s="970" t="s">
        <v>211</v>
      </c>
      <c r="B370" s="971"/>
      <c r="C370" s="521">
        <f>C357+C365</f>
        <v>8362940.3200000003</v>
      </c>
      <c r="D370" s="521">
        <f>D357+D365</f>
        <v>8496983.629999999</v>
      </c>
    </row>
    <row r="373" spans="1:5" ht="26.25" customHeight="1" x14ac:dyDescent="0.2">
      <c r="A373" s="972" t="s">
        <v>411</v>
      </c>
      <c r="B373" s="973"/>
      <c r="C373" s="973"/>
      <c r="D373" s="973"/>
    </row>
    <row r="374" spans="1:5" ht="13.5" thickBot="1" x14ac:dyDescent="0.25">
      <c r="B374" s="477"/>
    </row>
    <row r="375" spans="1:5" ht="13.5" thickBot="1" x14ac:dyDescent="0.25">
      <c r="A375" s="974"/>
      <c r="B375" s="975"/>
      <c r="C375" s="522" t="s">
        <v>300</v>
      </c>
      <c r="D375" s="454" t="s">
        <v>218</v>
      </c>
    </row>
    <row r="376" spans="1:5" ht="13.5" thickBot="1" x14ac:dyDescent="0.25">
      <c r="A376" s="976" t="s">
        <v>412</v>
      </c>
      <c r="B376" s="977"/>
      <c r="C376" s="481">
        <v>5590555.0599999996</v>
      </c>
      <c r="D376" s="449">
        <v>6155837.6900000004</v>
      </c>
      <c r="E376" s="694"/>
    </row>
    <row r="377" spans="1:5" ht="13.5" thickBot="1" x14ac:dyDescent="0.25">
      <c r="A377" s="864" t="s">
        <v>295</v>
      </c>
      <c r="B377" s="865"/>
      <c r="C377" s="490">
        <f>SUM(C376:C376)</f>
        <v>5590555.0599999996</v>
      </c>
      <c r="D377" s="490">
        <f>SUM(D376:D376)</f>
        <v>6155837.6900000004</v>
      </c>
    </row>
    <row r="380" spans="1:5" ht="14.45" customHeight="1" x14ac:dyDescent="0.2">
      <c r="A380" s="972" t="s">
        <v>413</v>
      </c>
      <c r="B380" s="972"/>
      <c r="C380" s="972"/>
      <c r="D380" s="972"/>
      <c r="E380" s="972"/>
    </row>
    <row r="381" spans="1:5" ht="13.5" thickBot="1" x14ac:dyDescent="0.25">
      <c r="E381" s="276"/>
    </row>
    <row r="382" spans="1:5" ht="26.25" thickBot="1" x14ac:dyDescent="0.25">
      <c r="A382" s="776" t="s">
        <v>229</v>
      </c>
      <c r="B382" s="961"/>
      <c r="C382" s="369" t="s">
        <v>414</v>
      </c>
      <c r="D382" s="369" t="s">
        <v>415</v>
      </c>
      <c r="E382" s="276"/>
    </row>
    <row r="383" spans="1:5" ht="13.5" thickBot="1" x14ac:dyDescent="0.25">
      <c r="A383" s="962" t="s">
        <v>416</v>
      </c>
      <c r="B383" s="963"/>
      <c r="C383" s="523">
        <v>1402039.88</v>
      </c>
      <c r="D383" s="524">
        <v>1352340.03</v>
      </c>
      <c r="E383" s="276"/>
    </row>
    <row r="384" spans="1:5" x14ac:dyDescent="0.2">
      <c r="A384" s="276"/>
      <c r="B384" s="276"/>
      <c r="C384" s="276"/>
      <c r="D384" s="276"/>
      <c r="E384" s="276"/>
    </row>
    <row r="385" spans="1:9" ht="29.25" customHeight="1" x14ac:dyDescent="0.2">
      <c r="A385" s="964" t="s">
        <v>417</v>
      </c>
      <c r="B385" s="964"/>
      <c r="C385" s="964"/>
      <c r="D385" s="965"/>
      <c r="E385" s="965"/>
    </row>
    <row r="390" spans="1:9" ht="15" x14ac:dyDescent="0.2">
      <c r="A390" s="966" t="s">
        <v>418</v>
      </c>
      <c r="B390" s="966"/>
      <c r="C390" s="966"/>
      <c r="D390" s="966"/>
      <c r="E390" s="966"/>
      <c r="F390" s="966"/>
      <c r="G390" s="966"/>
      <c r="H390" s="966"/>
      <c r="I390" s="966"/>
    </row>
    <row r="392" spans="1:9" ht="15" x14ac:dyDescent="0.2">
      <c r="A392" s="966" t="s">
        <v>419</v>
      </c>
      <c r="B392" s="966"/>
      <c r="C392" s="966"/>
      <c r="D392" s="966"/>
      <c r="E392" s="966"/>
      <c r="F392" s="966"/>
      <c r="G392" s="966"/>
      <c r="H392" s="966"/>
      <c r="I392" s="966"/>
    </row>
    <row r="393" spans="1:9" ht="13.5" thickBot="1" x14ac:dyDescent="0.25">
      <c r="A393" s="525"/>
      <c r="B393" s="525"/>
      <c r="C393" s="525"/>
      <c r="D393" s="525"/>
      <c r="E393" s="525"/>
      <c r="F393" s="525"/>
      <c r="G393" s="525"/>
      <c r="H393" s="525"/>
      <c r="I393" s="526"/>
    </row>
    <row r="394" spans="1:9" ht="26.25" thickBot="1" x14ac:dyDescent="0.25">
      <c r="A394" s="967" t="s">
        <v>420</v>
      </c>
      <c r="B394" s="953" t="s">
        <v>421</v>
      </c>
      <c r="C394" s="969"/>
      <c r="D394" s="954"/>
      <c r="E394" s="424" t="s">
        <v>256</v>
      </c>
      <c r="F394" s="953" t="s">
        <v>422</v>
      </c>
      <c r="G394" s="969"/>
      <c r="H394" s="954"/>
      <c r="I394" s="529" t="s">
        <v>280</v>
      </c>
    </row>
    <row r="395" spans="1:9" ht="64.5" thickBot="1" x14ac:dyDescent="0.25">
      <c r="A395" s="968"/>
      <c r="B395" s="530" t="s">
        <v>423</v>
      </c>
      <c r="C395" s="531" t="s">
        <v>424</v>
      </c>
      <c r="D395" s="532" t="s">
        <v>260</v>
      </c>
      <c r="E395" s="533" t="s">
        <v>425</v>
      </c>
      <c r="F395" s="530" t="s">
        <v>423</v>
      </c>
      <c r="G395" s="531" t="s">
        <v>426</v>
      </c>
      <c r="H395" s="532" t="s">
        <v>427</v>
      </c>
      <c r="I395" s="534"/>
    </row>
    <row r="396" spans="1:9" ht="26.25" thickBot="1" x14ac:dyDescent="0.25">
      <c r="A396" s="535" t="s">
        <v>428</v>
      </c>
      <c r="B396" s="536"/>
      <c r="C396" s="537"/>
      <c r="D396" s="538"/>
      <c r="E396" s="493"/>
      <c r="F396" s="536"/>
      <c r="G396" s="539"/>
      <c r="H396" s="538"/>
      <c r="I396" s="493">
        <f>SUM(B396:H396)</f>
        <v>0</v>
      </c>
    </row>
    <row r="397" spans="1:9" ht="13.5" thickBot="1" x14ac:dyDescent="0.25">
      <c r="A397" s="540" t="s">
        <v>222</v>
      </c>
      <c r="B397" s="541">
        <f t="shared" ref="B397:I397" si="12">SUM(B398:B400)</f>
        <v>0</v>
      </c>
      <c r="C397" s="542">
        <f t="shared" si="12"/>
        <v>0</v>
      </c>
      <c r="D397" s="543">
        <f t="shared" si="12"/>
        <v>0</v>
      </c>
      <c r="E397" s="540">
        <f t="shared" si="12"/>
        <v>0</v>
      </c>
      <c r="F397" s="541">
        <f t="shared" si="12"/>
        <v>0</v>
      </c>
      <c r="G397" s="541">
        <f t="shared" si="12"/>
        <v>0</v>
      </c>
      <c r="H397" s="540">
        <f t="shared" si="12"/>
        <v>0</v>
      </c>
      <c r="I397" s="540">
        <f t="shared" si="12"/>
        <v>0</v>
      </c>
    </row>
    <row r="398" spans="1:9" x14ac:dyDescent="0.2">
      <c r="A398" s="544" t="s">
        <v>429</v>
      </c>
      <c r="B398" s="545"/>
      <c r="C398" s="546"/>
      <c r="D398" s="547"/>
      <c r="E398" s="548"/>
      <c r="F398" s="545"/>
      <c r="G398" s="549"/>
      <c r="H398" s="547"/>
      <c r="I398" s="550">
        <f>SUM(B398:H398)</f>
        <v>0</v>
      </c>
    </row>
    <row r="399" spans="1:9" x14ac:dyDescent="0.2">
      <c r="A399" s="551" t="s">
        <v>430</v>
      </c>
      <c r="B399" s="552"/>
      <c r="C399" s="435"/>
      <c r="D399" s="553"/>
      <c r="E399" s="554"/>
      <c r="F399" s="552"/>
      <c r="G399" s="555"/>
      <c r="H399" s="553"/>
      <c r="I399" s="550">
        <f>SUM(B399:H399)</f>
        <v>0</v>
      </c>
    </row>
    <row r="400" spans="1:9" ht="13.5" thickBot="1" x14ac:dyDescent="0.25">
      <c r="A400" s="556" t="s">
        <v>431</v>
      </c>
      <c r="B400" s="552"/>
      <c r="C400" s="435"/>
      <c r="D400" s="553"/>
      <c r="E400" s="554"/>
      <c r="F400" s="552"/>
      <c r="G400" s="555"/>
      <c r="H400" s="553"/>
      <c r="I400" s="550">
        <f>SUM(B400:H400)</f>
        <v>0</v>
      </c>
    </row>
    <row r="401" spans="1:9" ht="13.5" thickBot="1" x14ac:dyDescent="0.25">
      <c r="A401" s="540" t="s">
        <v>223</v>
      </c>
      <c r="B401" s="536">
        <f t="shared" ref="B401:I401" si="13">SUM(B402:B405)</f>
        <v>0</v>
      </c>
      <c r="C401" s="537">
        <f t="shared" si="13"/>
        <v>0</v>
      </c>
      <c r="D401" s="539">
        <f t="shared" si="13"/>
        <v>0</v>
      </c>
      <c r="E401" s="493">
        <f t="shared" si="13"/>
        <v>0</v>
      </c>
      <c r="F401" s="536">
        <f t="shared" si="13"/>
        <v>0</v>
      </c>
      <c r="G401" s="536">
        <f t="shared" si="13"/>
        <v>0</v>
      </c>
      <c r="H401" s="493">
        <f t="shared" si="13"/>
        <v>0</v>
      </c>
      <c r="I401" s="493">
        <f t="shared" si="13"/>
        <v>0</v>
      </c>
    </row>
    <row r="402" spans="1:9" ht="13.5" customHeight="1" x14ac:dyDescent="0.2">
      <c r="A402" s="557" t="s">
        <v>432</v>
      </c>
      <c r="B402" s="552"/>
      <c r="C402" s="435"/>
      <c r="D402" s="553"/>
      <c r="E402" s="554"/>
      <c r="F402" s="552"/>
      <c r="G402" s="555"/>
      <c r="H402" s="553"/>
      <c r="I402" s="550">
        <f>SUM(B402:H402)</f>
        <v>0</v>
      </c>
    </row>
    <row r="403" spans="1:9" x14ac:dyDescent="0.2">
      <c r="A403" s="557" t="s">
        <v>433</v>
      </c>
      <c r="B403" s="552"/>
      <c r="C403" s="435"/>
      <c r="D403" s="553"/>
      <c r="E403" s="554"/>
      <c r="F403" s="552"/>
      <c r="G403" s="555"/>
      <c r="H403" s="553"/>
      <c r="I403" s="550">
        <f>SUM(B403:H403)</f>
        <v>0</v>
      </c>
    </row>
    <row r="404" spans="1:9" x14ac:dyDescent="0.2">
      <c r="A404" s="557" t="s">
        <v>434</v>
      </c>
      <c r="B404" s="552"/>
      <c r="C404" s="435"/>
      <c r="D404" s="553"/>
      <c r="E404" s="554"/>
      <c r="F404" s="552"/>
      <c r="G404" s="555"/>
      <c r="H404" s="553"/>
      <c r="I404" s="550">
        <f>SUM(B404:H404)</f>
        <v>0</v>
      </c>
    </row>
    <row r="405" spans="1:9" ht="13.5" thickBot="1" x14ac:dyDescent="0.25">
      <c r="A405" s="558" t="s">
        <v>435</v>
      </c>
      <c r="B405" s="552"/>
      <c r="C405" s="435"/>
      <c r="D405" s="553"/>
      <c r="E405" s="554"/>
      <c r="F405" s="552"/>
      <c r="G405" s="555"/>
      <c r="H405" s="553"/>
      <c r="I405" s="550">
        <f>SUM(B405:H405)</f>
        <v>0</v>
      </c>
    </row>
    <row r="406" spans="1:9" ht="26.25" customHeight="1" thickBot="1" x14ac:dyDescent="0.25">
      <c r="A406" s="559" t="s">
        <v>436</v>
      </c>
      <c r="B406" s="560">
        <f t="shared" ref="B406:I406" si="14">B396+B397-B401</f>
        <v>0</v>
      </c>
      <c r="C406" s="560">
        <f t="shared" si="14"/>
        <v>0</v>
      </c>
      <c r="D406" s="560">
        <f t="shared" si="14"/>
        <v>0</v>
      </c>
      <c r="E406" s="561">
        <f t="shared" si="14"/>
        <v>0</v>
      </c>
      <c r="F406" s="560">
        <f t="shared" si="14"/>
        <v>0</v>
      </c>
      <c r="G406" s="560">
        <f t="shared" si="14"/>
        <v>0</v>
      </c>
      <c r="H406" s="561">
        <f t="shared" si="14"/>
        <v>0</v>
      </c>
      <c r="I406" s="561">
        <f t="shared" si="14"/>
        <v>0</v>
      </c>
    </row>
    <row r="407" spans="1:9" ht="40.5" customHeight="1" thickBot="1" x14ac:dyDescent="0.25">
      <c r="A407" s="535" t="s">
        <v>437</v>
      </c>
      <c r="B407" s="562"/>
      <c r="C407" s="563"/>
      <c r="D407" s="564"/>
      <c r="E407" s="565"/>
      <c r="F407" s="562"/>
      <c r="G407" s="566"/>
      <c r="H407" s="564"/>
      <c r="I407" s="565">
        <f>SUM(B407:H407)</f>
        <v>0</v>
      </c>
    </row>
    <row r="408" spans="1:9" x14ac:dyDescent="0.2">
      <c r="A408" s="567" t="s">
        <v>222</v>
      </c>
      <c r="B408" s="568"/>
      <c r="C408" s="569"/>
      <c r="D408" s="570"/>
      <c r="E408" s="571"/>
      <c r="F408" s="568"/>
      <c r="G408" s="572"/>
      <c r="H408" s="570"/>
      <c r="I408" s="571">
        <f>SUM(B408:H408)</f>
        <v>0</v>
      </c>
    </row>
    <row r="409" spans="1:9" ht="13.5" thickBot="1" x14ac:dyDescent="0.25">
      <c r="A409" s="573" t="s">
        <v>223</v>
      </c>
      <c r="B409" s="574"/>
      <c r="C409" s="575"/>
      <c r="D409" s="576"/>
      <c r="E409" s="577"/>
      <c r="F409" s="574"/>
      <c r="G409" s="578"/>
      <c r="H409" s="576"/>
      <c r="I409" s="577">
        <f>SUM(B409:H409)</f>
        <v>0</v>
      </c>
    </row>
    <row r="410" spans="1:9" ht="41.25" customHeight="1" thickBot="1" x14ac:dyDescent="0.25">
      <c r="A410" s="579" t="s">
        <v>438</v>
      </c>
      <c r="B410" s="562">
        <f>B407+B408-B409</f>
        <v>0</v>
      </c>
      <c r="C410" s="563">
        <f t="shared" ref="C410:I410" si="15">C407+C408-C409</f>
        <v>0</v>
      </c>
      <c r="D410" s="564">
        <f t="shared" si="15"/>
        <v>0</v>
      </c>
      <c r="E410" s="565">
        <f t="shared" si="15"/>
        <v>0</v>
      </c>
      <c r="F410" s="562">
        <f t="shared" si="15"/>
        <v>0</v>
      </c>
      <c r="G410" s="566">
        <f t="shared" si="15"/>
        <v>0</v>
      </c>
      <c r="H410" s="564">
        <f t="shared" si="15"/>
        <v>0</v>
      </c>
      <c r="I410" s="565">
        <f t="shared" si="15"/>
        <v>0</v>
      </c>
    </row>
    <row r="411" spans="1:9" ht="26.25" customHeight="1" thickBot="1" x14ac:dyDescent="0.25">
      <c r="A411" s="293" t="s">
        <v>439</v>
      </c>
      <c r="B411" s="452">
        <f t="shared" ref="B411:I411" si="16">B396-B407</f>
        <v>0</v>
      </c>
      <c r="C411" s="452">
        <f t="shared" si="16"/>
        <v>0</v>
      </c>
      <c r="D411" s="452">
        <f t="shared" si="16"/>
        <v>0</v>
      </c>
      <c r="E411" s="452">
        <f t="shared" si="16"/>
        <v>0</v>
      </c>
      <c r="F411" s="452">
        <f t="shared" si="16"/>
        <v>0</v>
      </c>
      <c r="G411" s="452">
        <f t="shared" si="16"/>
        <v>0</v>
      </c>
      <c r="H411" s="452">
        <f t="shared" si="16"/>
        <v>0</v>
      </c>
      <c r="I411" s="452">
        <f t="shared" si="16"/>
        <v>0</v>
      </c>
    </row>
    <row r="412" spans="1:9" ht="26.25" customHeight="1" thickBot="1" x14ac:dyDescent="0.25">
      <c r="A412" s="580" t="s">
        <v>440</v>
      </c>
      <c r="B412" s="452">
        <f>B406-B410</f>
        <v>0</v>
      </c>
      <c r="C412" s="452">
        <f t="shared" ref="C412:I412" si="17">C406-C410</f>
        <v>0</v>
      </c>
      <c r="D412" s="452">
        <f t="shared" si="17"/>
        <v>0</v>
      </c>
      <c r="E412" s="452">
        <f t="shared" si="17"/>
        <v>0</v>
      </c>
      <c r="F412" s="452">
        <f t="shared" si="17"/>
        <v>0</v>
      </c>
      <c r="G412" s="452">
        <f t="shared" si="17"/>
        <v>0</v>
      </c>
      <c r="H412" s="452">
        <f t="shared" si="17"/>
        <v>0</v>
      </c>
      <c r="I412" s="452">
        <f t="shared" si="17"/>
        <v>0</v>
      </c>
    </row>
    <row r="413" spans="1:9" ht="26.25" customHeight="1" x14ac:dyDescent="0.2">
      <c r="A413" s="581"/>
      <c r="B413" s="582"/>
      <c r="C413" s="582"/>
      <c r="D413" s="582"/>
      <c r="E413" s="582"/>
      <c r="F413" s="582"/>
      <c r="G413" s="582"/>
      <c r="H413" s="582"/>
      <c r="I413" s="582"/>
    </row>
    <row r="415" spans="1:9" ht="15" x14ac:dyDescent="0.2">
      <c r="A415" s="951" t="s">
        <v>441</v>
      </c>
      <c r="B415" s="952"/>
      <c r="C415" s="952"/>
    </row>
    <row r="416" spans="1:9" ht="13.5" thickBot="1" x14ac:dyDescent="0.25">
      <c r="A416" s="422"/>
      <c r="B416" s="583"/>
      <c r="C416" s="583"/>
      <c r="E416" s="668"/>
      <c r="F416" s="668"/>
      <c r="G416" s="668"/>
      <c r="H416" s="668"/>
      <c r="I416" s="668"/>
    </row>
    <row r="417" spans="1:9" ht="13.5" thickBot="1" x14ac:dyDescent="0.25">
      <c r="A417" s="953" t="s">
        <v>299</v>
      </c>
      <c r="B417" s="954"/>
      <c r="C417" s="584" t="s">
        <v>1</v>
      </c>
      <c r="D417" s="425" t="s">
        <v>304</v>
      </c>
    </row>
    <row r="418" spans="1:9" x14ac:dyDescent="0.2">
      <c r="A418" s="955" t="s">
        <v>442</v>
      </c>
      <c r="B418" s="956"/>
      <c r="C418" s="585">
        <v>650.73</v>
      </c>
      <c r="D418" s="585">
        <v>2674.2</v>
      </c>
      <c r="E418" s="586"/>
      <c r="F418" s="586"/>
      <c r="G418" s="586"/>
      <c r="H418" s="586"/>
      <c r="I418" s="586"/>
    </row>
    <row r="419" spans="1:9" x14ac:dyDescent="0.2">
      <c r="A419" s="957" t="s">
        <v>443</v>
      </c>
      <c r="B419" s="958"/>
      <c r="C419" s="587">
        <v>30523.65</v>
      </c>
      <c r="D419" s="587">
        <v>147439.35</v>
      </c>
      <c r="E419" s="588"/>
      <c r="F419" s="588"/>
      <c r="G419" s="588"/>
      <c r="H419" s="588"/>
      <c r="I419" s="588"/>
    </row>
    <row r="420" spans="1:9" x14ac:dyDescent="0.2">
      <c r="A420" s="957" t="s">
        <v>444</v>
      </c>
      <c r="B420" s="958"/>
      <c r="C420" s="587">
        <v>0</v>
      </c>
      <c r="D420" s="587">
        <v>0</v>
      </c>
      <c r="E420" s="589"/>
      <c r="F420" s="589"/>
      <c r="G420" s="589"/>
      <c r="H420" s="589"/>
      <c r="I420" s="589"/>
    </row>
    <row r="421" spans="1:9" x14ac:dyDescent="0.2">
      <c r="A421" s="959" t="s">
        <v>445</v>
      </c>
      <c r="B421" s="960"/>
      <c r="C421" s="590">
        <f>C422+C425+C426+C427+C428</f>
        <v>42000943.509999998</v>
      </c>
      <c r="D421" s="590">
        <f>D422+D425+D426+D427+D428</f>
        <v>38794564.859999999</v>
      </c>
    </row>
    <row r="422" spans="1:9" ht="27" customHeight="1" x14ac:dyDescent="0.2">
      <c r="A422" s="858" t="s">
        <v>446</v>
      </c>
      <c r="B422" s="859"/>
      <c r="C422" s="554">
        <f>C423-C424</f>
        <v>0</v>
      </c>
      <c r="D422" s="554">
        <v>0</v>
      </c>
    </row>
    <row r="423" spans="1:9" x14ac:dyDescent="0.2">
      <c r="A423" s="949" t="s">
        <v>447</v>
      </c>
      <c r="B423" s="950"/>
      <c r="C423" s="554">
        <v>32119362.870000001</v>
      </c>
      <c r="D423" s="554">
        <v>30342449.390000001</v>
      </c>
    </row>
    <row r="424" spans="1:9" ht="25.5" customHeight="1" x14ac:dyDescent="0.2">
      <c r="A424" s="949" t="s">
        <v>448</v>
      </c>
      <c r="B424" s="950"/>
      <c r="C424" s="554">
        <v>32119362.870000001</v>
      </c>
      <c r="D424" s="554">
        <v>30342449.390000001</v>
      </c>
    </row>
    <row r="425" spans="1:9" x14ac:dyDescent="0.2">
      <c r="A425" s="860" t="s">
        <v>449</v>
      </c>
      <c r="B425" s="861"/>
      <c r="C425" s="449">
        <v>320130.33</v>
      </c>
      <c r="D425" s="449">
        <v>0</v>
      </c>
    </row>
    <row r="426" spans="1:9" x14ac:dyDescent="0.2">
      <c r="A426" s="860" t="s">
        <v>450</v>
      </c>
      <c r="B426" s="861"/>
      <c r="C426" s="449">
        <v>24564287.300000001</v>
      </c>
      <c r="D426" s="449">
        <v>21531027.41</v>
      </c>
    </row>
    <row r="427" spans="1:9" x14ac:dyDescent="0.2">
      <c r="A427" s="860" t="s">
        <v>451</v>
      </c>
      <c r="B427" s="861"/>
      <c r="C427" s="449"/>
      <c r="D427" s="449">
        <v>0</v>
      </c>
    </row>
    <row r="428" spans="1:9" x14ac:dyDescent="0.2">
      <c r="A428" s="860" t="s">
        <v>452</v>
      </c>
      <c r="B428" s="861"/>
      <c r="C428" s="449">
        <v>17116525.879999999</v>
      </c>
      <c r="D428" s="449">
        <v>17263537.449999999</v>
      </c>
    </row>
    <row r="429" spans="1:9" ht="24.75" customHeight="1" thickBot="1" x14ac:dyDescent="0.25">
      <c r="A429" s="940" t="s">
        <v>453</v>
      </c>
      <c r="B429" s="941"/>
      <c r="C429" s="587"/>
      <c r="D429" s="587"/>
    </row>
    <row r="430" spans="1:9" ht="13.5" thickBot="1" x14ac:dyDescent="0.25">
      <c r="A430" s="942" t="s">
        <v>295</v>
      </c>
      <c r="B430" s="943"/>
      <c r="C430" s="452">
        <f>SUM(C418+C419+C420+C421+C429)</f>
        <v>42032117.890000001</v>
      </c>
      <c r="D430" s="452">
        <f>SUM(D418+D419+D420+D421+D429)</f>
        <v>38944678.409999996</v>
      </c>
    </row>
    <row r="433" spans="1:4" ht="15" x14ac:dyDescent="0.2">
      <c r="A433" s="591" t="s">
        <v>454</v>
      </c>
      <c r="B433" s="668"/>
      <c r="C433" s="668"/>
      <c r="D433" s="668"/>
    </row>
    <row r="434" spans="1:4" ht="13.5" thickBot="1" x14ac:dyDescent="0.25"/>
    <row r="435" spans="1:4" ht="13.5" thickBot="1" x14ac:dyDescent="0.25">
      <c r="A435" s="592" t="s">
        <v>455</v>
      </c>
      <c r="B435" s="593"/>
      <c r="C435" s="593"/>
      <c r="D435" s="594"/>
    </row>
    <row r="436" spans="1:4" ht="13.5" thickBot="1" x14ac:dyDescent="0.25">
      <c r="A436" s="944" t="s">
        <v>1</v>
      </c>
      <c r="B436" s="945"/>
      <c r="C436" s="946" t="s">
        <v>304</v>
      </c>
      <c r="D436" s="947"/>
    </row>
    <row r="437" spans="1:4" ht="13.5" thickBot="1" x14ac:dyDescent="0.25">
      <c r="A437" s="914">
        <v>0</v>
      </c>
      <c r="B437" s="948"/>
      <c r="C437" s="914">
        <v>0</v>
      </c>
      <c r="D437" s="948"/>
    </row>
    <row r="440" spans="1:4" ht="15" x14ac:dyDescent="0.2">
      <c r="A440" s="929" t="s">
        <v>456</v>
      </c>
      <c r="B440" s="929"/>
      <c r="C440" s="929"/>
      <c r="D440" s="930"/>
    </row>
    <row r="441" spans="1:4" ht="14.25" customHeight="1" x14ac:dyDescent="0.2">
      <c r="A441" s="931" t="s">
        <v>457</v>
      </c>
      <c r="B441" s="931"/>
      <c r="C441" s="931"/>
    </row>
    <row r="442" spans="1:4" ht="13.5" thickBot="1" x14ac:dyDescent="0.25">
      <c r="A442" s="595"/>
      <c r="B442" s="596"/>
      <c r="C442" s="596"/>
    </row>
    <row r="443" spans="1:4" ht="13.5" thickBot="1" x14ac:dyDescent="0.25">
      <c r="A443" s="932" t="s">
        <v>245</v>
      </c>
      <c r="B443" s="933"/>
      <c r="C443" s="372" t="s">
        <v>458</v>
      </c>
      <c r="D443" s="372" t="s">
        <v>459</v>
      </c>
    </row>
    <row r="444" spans="1:4" ht="28.15" customHeight="1" x14ac:dyDescent="0.2">
      <c r="A444" s="934" t="s">
        <v>460</v>
      </c>
      <c r="B444" s="935"/>
      <c r="C444" s="598">
        <v>0</v>
      </c>
      <c r="D444" s="599">
        <v>0</v>
      </c>
    </row>
    <row r="445" spans="1:4" x14ac:dyDescent="0.2">
      <c r="A445" s="936" t="s">
        <v>461</v>
      </c>
      <c r="B445" s="937"/>
      <c r="C445" s="600">
        <v>0</v>
      </c>
      <c r="D445" s="601">
        <v>0</v>
      </c>
    </row>
    <row r="446" spans="1:4" x14ac:dyDescent="0.2">
      <c r="A446" s="938" t="s">
        <v>462</v>
      </c>
      <c r="B446" s="939"/>
      <c r="C446" s="602"/>
      <c r="D446" s="603"/>
    </row>
    <row r="447" spans="1:4" x14ac:dyDescent="0.2">
      <c r="A447" s="918" t="s">
        <v>463</v>
      </c>
      <c r="B447" s="919"/>
      <c r="C447" s="600"/>
      <c r="D447" s="601"/>
    </row>
    <row r="448" spans="1:4" ht="13.5" customHeight="1" thickBot="1" x14ac:dyDescent="0.25">
      <c r="A448" s="920" t="s">
        <v>464</v>
      </c>
      <c r="B448" s="921"/>
      <c r="C448" s="604">
        <v>0</v>
      </c>
      <c r="D448" s="605">
        <v>0</v>
      </c>
    </row>
    <row r="452" spans="1:3" x14ac:dyDescent="0.2">
      <c r="A452" s="631" t="s">
        <v>465</v>
      </c>
      <c r="B452" s="631"/>
      <c r="C452" s="631"/>
    </row>
    <row r="453" spans="1:3" ht="13.5" thickBot="1" x14ac:dyDescent="0.25">
      <c r="A453" s="422"/>
      <c r="B453" s="422"/>
      <c r="C453" s="422"/>
    </row>
    <row r="454" spans="1:3" ht="26.25" thickBot="1" x14ac:dyDescent="0.25">
      <c r="A454" s="606"/>
      <c r="B454" s="584" t="s">
        <v>466</v>
      </c>
      <c r="C454" s="444" t="s">
        <v>467</v>
      </c>
    </row>
    <row r="455" spans="1:3" ht="13.5" thickBot="1" x14ac:dyDescent="0.25">
      <c r="A455" s="607" t="s">
        <v>468</v>
      </c>
      <c r="B455" s="608">
        <f>B456+B461</f>
        <v>0</v>
      </c>
      <c r="C455" s="608">
        <f>C456+C461</f>
        <v>0</v>
      </c>
    </row>
    <row r="456" spans="1:3" x14ac:dyDescent="0.2">
      <c r="A456" s="609" t="s">
        <v>469</v>
      </c>
      <c r="B456" s="610">
        <f>SUM(B458:B460)</f>
        <v>0</v>
      </c>
      <c r="C456" s="610">
        <f>SUM(C458:C460)</f>
        <v>0</v>
      </c>
    </row>
    <row r="457" spans="1:3" x14ac:dyDescent="0.2">
      <c r="A457" s="611" t="s">
        <v>248</v>
      </c>
      <c r="B457" s="612"/>
      <c r="C457" s="613"/>
    </row>
    <row r="458" spans="1:3" x14ac:dyDescent="0.2">
      <c r="A458" s="614"/>
      <c r="B458" s="612"/>
      <c r="C458" s="613"/>
    </row>
    <row r="459" spans="1:3" x14ac:dyDescent="0.2">
      <c r="A459" s="614"/>
      <c r="B459" s="612"/>
      <c r="C459" s="613"/>
    </row>
    <row r="460" spans="1:3" ht="13.5" thickBot="1" x14ac:dyDescent="0.25">
      <c r="A460" s="615"/>
      <c r="B460" s="616"/>
      <c r="C460" s="617"/>
    </row>
    <row r="461" spans="1:3" x14ac:dyDescent="0.2">
      <c r="A461" s="609" t="s">
        <v>470</v>
      </c>
      <c r="B461" s="610">
        <f>SUM(B463:B465)</f>
        <v>0</v>
      </c>
      <c r="C461" s="610">
        <f>SUM(C463:C465)</f>
        <v>0</v>
      </c>
    </row>
    <row r="462" spans="1:3" x14ac:dyDescent="0.2">
      <c r="A462" s="611" t="s">
        <v>248</v>
      </c>
      <c r="B462" s="517"/>
      <c r="C462" s="518"/>
    </row>
    <row r="463" spans="1:3" x14ac:dyDescent="0.2">
      <c r="A463" s="618"/>
      <c r="B463" s="517"/>
      <c r="C463" s="518"/>
    </row>
    <row r="464" spans="1:3" x14ac:dyDescent="0.2">
      <c r="A464" s="618"/>
      <c r="B464" s="612"/>
      <c r="C464" s="613"/>
    </row>
    <row r="465" spans="1:9" ht="13.5" thickBot="1" x14ac:dyDescent="0.25">
      <c r="A465" s="619"/>
      <c r="B465" s="616"/>
      <c r="C465" s="617"/>
    </row>
    <row r="466" spans="1:9" ht="13.5" thickBot="1" x14ac:dyDescent="0.25">
      <c r="A466" s="607" t="s">
        <v>471</v>
      </c>
      <c r="B466" s="608">
        <f>B467+B472</f>
        <v>10986425.220000001</v>
      </c>
      <c r="C466" s="608">
        <f>C467+C472</f>
        <v>6883832.7199999997</v>
      </c>
    </row>
    <row r="467" spans="1:9" x14ac:dyDescent="0.2">
      <c r="A467" s="667" t="s">
        <v>469</v>
      </c>
      <c r="B467" s="517">
        <f>SUM(B469:B471)</f>
        <v>0</v>
      </c>
      <c r="C467" s="517">
        <f>SUM(C469:C471)</f>
        <v>0</v>
      </c>
    </row>
    <row r="468" spans="1:9" x14ac:dyDescent="0.2">
      <c r="A468" s="634" t="s">
        <v>248</v>
      </c>
      <c r="B468" s="612"/>
      <c r="C468" s="613"/>
    </row>
    <row r="469" spans="1:9" x14ac:dyDescent="0.2">
      <c r="A469" s="618"/>
      <c r="B469" s="612"/>
      <c r="C469" s="613"/>
    </row>
    <row r="470" spans="1:9" x14ac:dyDescent="0.2">
      <c r="A470" s="618"/>
      <c r="B470" s="612"/>
      <c r="C470" s="613"/>
    </row>
    <row r="471" spans="1:9" ht="13.5" thickBot="1" x14ac:dyDescent="0.25">
      <c r="A471" s="619"/>
      <c r="B471" s="616"/>
      <c r="C471" s="617"/>
    </row>
    <row r="472" spans="1:9" x14ac:dyDescent="0.2">
      <c r="A472" s="620" t="s">
        <v>470</v>
      </c>
      <c r="B472" s="621">
        <f>SUM(B474:B475)</f>
        <v>10986425.220000001</v>
      </c>
      <c r="C472" s="621">
        <f>SUM(C474:C475)</f>
        <v>6883832.7199999997</v>
      </c>
    </row>
    <row r="473" spans="1:9" x14ac:dyDescent="0.2">
      <c r="A473" s="634" t="s">
        <v>248</v>
      </c>
      <c r="B473" s="612"/>
      <c r="C473" s="612"/>
    </row>
    <row r="474" spans="1:9" ht="38.25" x14ac:dyDescent="0.2">
      <c r="A474" s="622" t="s">
        <v>472</v>
      </c>
      <c r="B474" s="623">
        <v>287133.49</v>
      </c>
      <c r="C474" s="624">
        <v>24706.41</v>
      </c>
    </row>
    <row r="475" spans="1:9" ht="39" thickBot="1" x14ac:dyDescent="0.25">
      <c r="A475" s="625" t="s">
        <v>473</v>
      </c>
      <c r="B475" s="626">
        <v>10699291.73</v>
      </c>
      <c r="C475" s="626">
        <v>6859126.3099999996</v>
      </c>
    </row>
    <row r="476" spans="1:9" x14ac:dyDescent="0.2">
      <c r="A476" s="631"/>
      <c r="B476" s="631"/>
      <c r="C476" s="631"/>
    </row>
    <row r="477" spans="1:9" x14ac:dyDescent="0.2">
      <c r="A477" s="631"/>
      <c r="B477" s="631"/>
      <c r="C477" s="631"/>
    </row>
    <row r="478" spans="1:9" ht="43.5" customHeight="1" x14ac:dyDescent="0.2">
      <c r="A478" s="773" t="s">
        <v>474</v>
      </c>
      <c r="B478" s="773"/>
      <c r="C478" s="773"/>
      <c r="D478" s="773"/>
      <c r="E478" s="922"/>
      <c r="F478" s="922"/>
      <c r="G478" s="922"/>
      <c r="H478" s="922"/>
      <c r="I478" s="922"/>
    </row>
    <row r="479" spans="1:9" ht="13.5" thickBot="1" x14ac:dyDescent="0.25">
      <c r="A479" s="628"/>
      <c r="B479" s="628"/>
      <c r="C479" s="628"/>
      <c r="D479" s="628"/>
      <c r="E479" s="627"/>
      <c r="F479" s="627"/>
      <c r="G479" s="627"/>
      <c r="H479" s="627"/>
      <c r="I479" s="627"/>
    </row>
    <row r="480" spans="1:9" ht="55.5" customHeight="1" thickBot="1" x14ac:dyDescent="0.25">
      <c r="A480" s="923" t="s">
        <v>475</v>
      </c>
      <c r="B480" s="924"/>
      <c r="C480" s="924"/>
      <c r="D480" s="924"/>
      <c r="E480" s="925"/>
    </row>
    <row r="481" spans="1:7" ht="24.75" customHeight="1" thickBot="1" x14ac:dyDescent="0.25">
      <c r="A481" s="782" t="s">
        <v>1</v>
      </c>
      <c r="B481" s="926"/>
      <c r="C481" s="927" t="s">
        <v>218</v>
      </c>
      <c r="D481" s="928"/>
      <c r="E481" s="629" t="s">
        <v>246</v>
      </c>
    </row>
    <row r="482" spans="1:7" ht="20.25" customHeight="1" thickBot="1" x14ac:dyDescent="0.25">
      <c r="A482" s="914">
        <v>0</v>
      </c>
      <c r="B482" s="915"/>
      <c r="C482" s="916">
        <v>0</v>
      </c>
      <c r="D482" s="917"/>
      <c r="E482" s="630"/>
    </row>
    <row r="483" spans="1:7" x14ac:dyDescent="0.2">
      <c r="A483" s="631"/>
      <c r="B483" s="631"/>
      <c r="C483" s="631"/>
    </row>
    <row r="484" spans="1:7" x14ac:dyDescent="0.2">
      <c r="A484" s="631"/>
      <c r="B484" s="631"/>
      <c r="C484" s="631"/>
    </row>
    <row r="485" spans="1:7" x14ac:dyDescent="0.2">
      <c r="A485" s="631"/>
      <c r="B485" s="631"/>
      <c r="C485" s="631"/>
    </row>
    <row r="486" spans="1:7" x14ac:dyDescent="0.2">
      <c r="A486" s="631"/>
      <c r="B486" s="631"/>
      <c r="C486" s="631"/>
    </row>
    <row r="487" spans="1:7" x14ac:dyDescent="0.2">
      <c r="A487" s="631"/>
      <c r="B487" s="631"/>
      <c r="C487" s="631"/>
    </row>
    <row r="488" spans="1:7" x14ac:dyDescent="0.2">
      <c r="A488" s="631"/>
      <c r="B488" s="631"/>
      <c r="C488" s="631"/>
    </row>
    <row r="489" spans="1:7" x14ac:dyDescent="0.2">
      <c r="A489" s="631"/>
      <c r="B489" s="631"/>
      <c r="C489" s="631"/>
    </row>
    <row r="490" spans="1:7" x14ac:dyDescent="0.2">
      <c r="A490" s="631"/>
      <c r="B490" s="631"/>
      <c r="C490" s="631"/>
    </row>
    <row r="491" spans="1:7" x14ac:dyDescent="0.2">
      <c r="A491" s="631"/>
      <c r="B491" s="631"/>
      <c r="C491" s="631"/>
    </row>
    <row r="492" spans="1:7" x14ac:dyDescent="0.2">
      <c r="A492" s="631" t="s">
        <v>476</v>
      </c>
      <c r="B492" s="631"/>
      <c r="C492" s="631"/>
    </row>
    <row r="493" spans="1:7" x14ac:dyDescent="0.2">
      <c r="A493" s="816" t="s">
        <v>477</v>
      </c>
      <c r="B493" s="816"/>
      <c r="C493" s="816"/>
    </row>
    <row r="494" spans="1:7" ht="13.5" thickBot="1" x14ac:dyDescent="0.25">
      <c r="A494" s="631"/>
      <c r="B494" s="631"/>
      <c r="C494" s="631"/>
    </row>
    <row r="495" spans="1:7" ht="26.25" thickBot="1" x14ac:dyDescent="0.25">
      <c r="A495" s="798" t="s">
        <v>478</v>
      </c>
      <c r="B495" s="799"/>
      <c r="C495" s="799"/>
      <c r="D495" s="800"/>
      <c r="E495" s="584" t="s">
        <v>466</v>
      </c>
      <c r="F495" s="444" t="s">
        <v>467</v>
      </c>
      <c r="G495" s="632"/>
    </row>
    <row r="496" spans="1:7" ht="14.25" customHeight="1" thickBot="1" x14ac:dyDescent="0.25">
      <c r="A496" s="801" t="s">
        <v>479</v>
      </c>
      <c r="B496" s="802"/>
      <c r="C496" s="802"/>
      <c r="D496" s="803"/>
      <c r="E496" s="608">
        <f>SUM(E497:E504)</f>
        <v>90962383.510000005</v>
      </c>
      <c r="F496" s="608">
        <f>SUM(F497:F504)</f>
        <v>114988523.51000001</v>
      </c>
      <c r="G496" s="633"/>
    </row>
    <row r="497" spans="1:7" x14ac:dyDescent="0.2">
      <c r="A497" s="905" t="s">
        <v>480</v>
      </c>
      <c r="B497" s="906"/>
      <c r="C497" s="906"/>
      <c r="D497" s="907"/>
      <c r="E497" s="517">
        <v>28471312.699999999</v>
      </c>
      <c r="F497" s="518">
        <v>30824388.25</v>
      </c>
      <c r="G497" s="402"/>
    </row>
    <row r="498" spans="1:7" x14ac:dyDescent="0.2">
      <c r="A498" s="899" t="s">
        <v>481</v>
      </c>
      <c r="B498" s="900"/>
      <c r="C498" s="900"/>
      <c r="D498" s="901"/>
      <c r="E498" s="612">
        <v>60567849.100000001</v>
      </c>
      <c r="F498" s="613">
        <v>72349987.879999995</v>
      </c>
      <c r="G498" s="402"/>
    </row>
    <row r="499" spans="1:7" x14ac:dyDescent="0.2">
      <c r="A499" s="899" t="s">
        <v>482</v>
      </c>
      <c r="B499" s="900"/>
      <c r="C499" s="900"/>
      <c r="D499" s="901"/>
      <c r="E499" s="612">
        <v>271934.51</v>
      </c>
      <c r="F499" s="613">
        <v>233355.43</v>
      </c>
      <c r="G499" s="402"/>
    </row>
    <row r="500" spans="1:7" x14ac:dyDescent="0.2">
      <c r="A500" s="810" t="s">
        <v>483</v>
      </c>
      <c r="B500" s="811"/>
      <c r="C500" s="811"/>
      <c r="D500" s="812"/>
      <c r="E500" s="612"/>
      <c r="F500" s="613"/>
      <c r="G500" s="402"/>
    </row>
    <row r="501" spans="1:7" x14ac:dyDescent="0.2">
      <c r="A501" s="899" t="s">
        <v>484</v>
      </c>
      <c r="B501" s="900"/>
      <c r="C501" s="900"/>
      <c r="D501" s="901"/>
      <c r="E501" s="612"/>
      <c r="F501" s="613"/>
      <c r="G501" s="402"/>
    </row>
    <row r="502" spans="1:7" ht="24.75" customHeight="1" x14ac:dyDescent="0.2">
      <c r="A502" s="841" t="s">
        <v>485</v>
      </c>
      <c r="B502" s="842"/>
      <c r="C502" s="842"/>
      <c r="D502" s="843"/>
      <c r="E502" s="612"/>
      <c r="F502" s="613"/>
      <c r="G502" s="402"/>
    </row>
    <row r="503" spans="1:7" x14ac:dyDescent="0.2">
      <c r="A503" s="841" t="s">
        <v>486</v>
      </c>
      <c r="B503" s="842"/>
      <c r="C503" s="842"/>
      <c r="D503" s="843"/>
      <c r="E503" s="612">
        <v>1018247.59</v>
      </c>
      <c r="F503" s="613">
        <v>325387.40000000002</v>
      </c>
      <c r="G503" s="402"/>
    </row>
    <row r="504" spans="1:7" ht="13.5" thickBot="1" x14ac:dyDescent="0.25">
      <c r="A504" s="908" t="s">
        <v>487</v>
      </c>
      <c r="B504" s="909"/>
      <c r="C504" s="909"/>
      <c r="D504" s="910"/>
      <c r="E504" s="635">
        <v>633039.61</v>
      </c>
      <c r="F504" s="636">
        <v>11255404.550000001</v>
      </c>
      <c r="G504" s="402"/>
    </row>
    <row r="505" spans="1:7" ht="13.5" thickBot="1" x14ac:dyDescent="0.25">
      <c r="A505" s="801" t="s">
        <v>488</v>
      </c>
      <c r="B505" s="802"/>
      <c r="C505" s="802"/>
      <c r="D505" s="803"/>
      <c r="E505" s="637"/>
      <c r="F505" s="638"/>
      <c r="G505" s="639"/>
    </row>
    <row r="506" spans="1:7" ht="13.5" thickBot="1" x14ac:dyDescent="0.25">
      <c r="A506" s="844" t="s">
        <v>489</v>
      </c>
      <c r="B506" s="845"/>
      <c r="C506" s="845"/>
      <c r="D506" s="846"/>
      <c r="E506" s="640"/>
      <c r="F506" s="641"/>
      <c r="G506" s="639"/>
    </row>
    <row r="507" spans="1:7" ht="13.5" thickBot="1" x14ac:dyDescent="0.25">
      <c r="A507" s="844" t="s">
        <v>490</v>
      </c>
      <c r="B507" s="845"/>
      <c r="C507" s="845"/>
      <c r="D507" s="846"/>
      <c r="E507" s="637"/>
      <c r="F507" s="638"/>
      <c r="G507" s="639"/>
    </row>
    <row r="508" spans="1:7" ht="13.5" thickBot="1" x14ac:dyDescent="0.25">
      <c r="A508" s="911" t="s">
        <v>491</v>
      </c>
      <c r="B508" s="912"/>
      <c r="C508" s="912"/>
      <c r="D508" s="913"/>
      <c r="E508" s="637"/>
      <c r="F508" s="638"/>
      <c r="G508" s="639"/>
    </row>
    <row r="509" spans="1:7" ht="13.5" thickBot="1" x14ac:dyDescent="0.25">
      <c r="A509" s="911" t="s">
        <v>492</v>
      </c>
      <c r="B509" s="912"/>
      <c r="C509" s="912"/>
      <c r="D509" s="913"/>
      <c r="E509" s="608">
        <f>E510+E518+E521+E524</f>
        <v>4818006.1100000003</v>
      </c>
      <c r="F509" s="608">
        <f>SUM(F510+F518+F521+F524)</f>
        <v>4568898.42</v>
      </c>
      <c r="G509" s="633"/>
    </row>
    <row r="510" spans="1:7" x14ac:dyDescent="0.2">
      <c r="A510" s="905" t="s">
        <v>493</v>
      </c>
      <c r="B510" s="906"/>
      <c r="C510" s="906"/>
      <c r="D510" s="907"/>
      <c r="E510" s="642">
        <f>SUM(E511:E517)</f>
        <v>0</v>
      </c>
      <c r="F510" s="642">
        <f>SUM(F511:F517)</f>
        <v>0</v>
      </c>
      <c r="G510" s="643"/>
    </row>
    <row r="511" spans="1:7" x14ac:dyDescent="0.2">
      <c r="A511" s="896" t="s">
        <v>494</v>
      </c>
      <c r="B511" s="897"/>
      <c r="C511" s="897"/>
      <c r="D511" s="898"/>
      <c r="E511" s="644"/>
      <c r="F511" s="645"/>
      <c r="G511" s="646"/>
    </row>
    <row r="512" spans="1:7" x14ac:dyDescent="0.2">
      <c r="A512" s="896" t="s">
        <v>495</v>
      </c>
      <c r="B512" s="897"/>
      <c r="C512" s="897"/>
      <c r="D512" s="898"/>
      <c r="E512" s="644"/>
      <c r="F512" s="645"/>
      <c r="G512" s="646"/>
    </row>
    <row r="513" spans="1:7" x14ac:dyDescent="0.2">
      <c r="A513" s="896" t="s">
        <v>496</v>
      </c>
      <c r="B513" s="897"/>
      <c r="C513" s="897"/>
      <c r="D513" s="898"/>
      <c r="E513" s="644"/>
      <c r="F513" s="645"/>
      <c r="G513" s="646"/>
    </row>
    <row r="514" spans="1:7" x14ac:dyDescent="0.2">
      <c r="A514" s="896" t="s">
        <v>497</v>
      </c>
      <c r="B514" s="897"/>
      <c r="C514" s="897"/>
      <c r="D514" s="898"/>
      <c r="E514" s="644"/>
      <c r="F514" s="645"/>
      <c r="G514" s="646"/>
    </row>
    <row r="515" spans="1:7" x14ac:dyDescent="0.2">
      <c r="A515" s="896" t="s">
        <v>498</v>
      </c>
      <c r="B515" s="897"/>
      <c r="C515" s="897"/>
      <c r="D515" s="898"/>
      <c r="E515" s="644"/>
      <c r="F515" s="645"/>
      <c r="G515" s="646"/>
    </row>
    <row r="516" spans="1:7" x14ac:dyDescent="0.2">
      <c r="A516" s="896" t="s">
        <v>499</v>
      </c>
      <c r="B516" s="897"/>
      <c r="C516" s="897"/>
      <c r="D516" s="898"/>
      <c r="E516" s="644"/>
      <c r="F516" s="645"/>
      <c r="G516" s="646"/>
    </row>
    <row r="517" spans="1:7" x14ac:dyDescent="0.2">
      <c r="A517" s="896" t="s">
        <v>452</v>
      </c>
      <c r="B517" s="897"/>
      <c r="C517" s="897"/>
      <c r="D517" s="898"/>
      <c r="E517" s="644"/>
      <c r="F517" s="645"/>
      <c r="G517" s="646"/>
    </row>
    <row r="518" spans="1:7" x14ac:dyDescent="0.2">
      <c r="A518" s="841" t="s">
        <v>500</v>
      </c>
      <c r="B518" s="842"/>
      <c r="C518" s="842"/>
      <c r="D518" s="843"/>
      <c r="E518" s="647">
        <f>SUM(E519:E520)</f>
        <v>0</v>
      </c>
      <c r="F518" s="647">
        <f>SUM(F519:F520)</f>
        <v>0</v>
      </c>
      <c r="G518" s="643"/>
    </row>
    <row r="519" spans="1:7" x14ac:dyDescent="0.2">
      <c r="A519" s="896" t="s">
        <v>501</v>
      </c>
      <c r="B519" s="897"/>
      <c r="C519" s="897"/>
      <c r="D519" s="898"/>
      <c r="E519" s="644"/>
      <c r="F519" s="645"/>
      <c r="G519" s="646"/>
    </row>
    <row r="520" spans="1:7" x14ac:dyDescent="0.2">
      <c r="A520" s="896" t="s">
        <v>502</v>
      </c>
      <c r="B520" s="897"/>
      <c r="C520" s="897"/>
      <c r="D520" s="898"/>
      <c r="E520" s="644"/>
      <c r="F520" s="645"/>
      <c r="G520" s="646"/>
    </row>
    <row r="521" spans="1:7" x14ac:dyDescent="0.2">
      <c r="A521" s="899" t="s">
        <v>503</v>
      </c>
      <c r="B521" s="900"/>
      <c r="C521" s="900"/>
      <c r="D521" s="901"/>
      <c r="E521" s="647">
        <f>SUM(E522:E523)</f>
        <v>0</v>
      </c>
      <c r="F521" s="647">
        <f>SUM(F522:F523)</f>
        <v>0</v>
      </c>
      <c r="G521" s="643"/>
    </row>
    <row r="522" spans="1:7" x14ac:dyDescent="0.2">
      <c r="A522" s="896" t="s">
        <v>504</v>
      </c>
      <c r="B522" s="897"/>
      <c r="C522" s="897"/>
      <c r="D522" s="898"/>
      <c r="E522" s="644"/>
      <c r="F522" s="645"/>
      <c r="G522" s="646"/>
    </row>
    <row r="523" spans="1:7" x14ac:dyDescent="0.2">
      <c r="A523" s="896" t="s">
        <v>505</v>
      </c>
      <c r="B523" s="897"/>
      <c r="C523" s="897"/>
      <c r="D523" s="898"/>
      <c r="E523" s="644"/>
      <c r="F523" s="645"/>
      <c r="G523" s="646"/>
    </row>
    <row r="524" spans="1:7" x14ac:dyDescent="0.2">
      <c r="A524" s="899" t="s">
        <v>506</v>
      </c>
      <c r="B524" s="900"/>
      <c r="C524" s="900"/>
      <c r="D524" s="901"/>
      <c r="E524" s="647">
        <f>SUM(E525:E538)</f>
        <v>4818006.1100000003</v>
      </c>
      <c r="F524" s="647">
        <f>SUM(F525:F538)</f>
        <v>4568898.42</v>
      </c>
      <c r="G524" s="643"/>
    </row>
    <row r="525" spans="1:7" x14ac:dyDescent="0.2">
      <c r="A525" s="896" t="s">
        <v>507</v>
      </c>
      <c r="B525" s="897"/>
      <c r="C525" s="897"/>
      <c r="D525" s="898"/>
      <c r="E525" s="612">
        <v>1192001.03</v>
      </c>
      <c r="F525" s="613">
        <v>967745.77</v>
      </c>
      <c r="G525" s="402"/>
    </row>
    <row r="526" spans="1:7" x14ac:dyDescent="0.2">
      <c r="A526" s="896" t="s">
        <v>508</v>
      </c>
      <c r="B526" s="897"/>
      <c r="C526" s="897"/>
      <c r="D526" s="898"/>
      <c r="E526" s="612"/>
      <c r="F526" s="613"/>
      <c r="G526" s="402"/>
    </row>
    <row r="527" spans="1:7" x14ac:dyDescent="0.2">
      <c r="A527" s="902" t="s">
        <v>509</v>
      </c>
      <c r="B527" s="903"/>
      <c r="C527" s="903"/>
      <c r="D527" s="904"/>
      <c r="E527" s="414"/>
      <c r="F527" s="648"/>
      <c r="G527" s="649"/>
    </row>
    <row r="528" spans="1:7" x14ac:dyDescent="0.2">
      <c r="A528" s="896" t="s">
        <v>510</v>
      </c>
      <c r="B528" s="897"/>
      <c r="C528" s="897"/>
      <c r="D528" s="898"/>
      <c r="E528" s="612"/>
      <c r="F528" s="613"/>
      <c r="G528" s="402"/>
    </row>
    <row r="529" spans="1:9" x14ac:dyDescent="0.2">
      <c r="A529" s="896" t="s">
        <v>511</v>
      </c>
      <c r="B529" s="897"/>
      <c r="C529" s="897"/>
      <c r="D529" s="898"/>
      <c r="E529" s="612"/>
      <c r="F529" s="613"/>
      <c r="G529" s="402"/>
    </row>
    <row r="530" spans="1:9" x14ac:dyDescent="0.2">
      <c r="A530" s="896" t="s">
        <v>512</v>
      </c>
      <c r="B530" s="897"/>
      <c r="C530" s="897"/>
      <c r="D530" s="898"/>
      <c r="E530" s="612"/>
      <c r="F530" s="613"/>
      <c r="G530" s="402"/>
    </row>
    <row r="531" spans="1:9" x14ac:dyDescent="0.2">
      <c r="A531" s="896" t="s">
        <v>513</v>
      </c>
      <c r="B531" s="897"/>
      <c r="C531" s="897"/>
      <c r="D531" s="898"/>
      <c r="E531" s="612"/>
      <c r="F531" s="613"/>
      <c r="G531" s="402"/>
    </row>
    <row r="532" spans="1:9" x14ac:dyDescent="0.2">
      <c r="A532" s="896" t="s">
        <v>514</v>
      </c>
      <c r="B532" s="897"/>
      <c r="C532" s="897"/>
      <c r="D532" s="898"/>
      <c r="E532" s="612"/>
      <c r="F532" s="613"/>
      <c r="G532" s="402"/>
    </row>
    <row r="533" spans="1:9" x14ac:dyDescent="0.2">
      <c r="A533" s="896" t="s">
        <v>515</v>
      </c>
      <c r="B533" s="897"/>
      <c r="C533" s="897"/>
      <c r="D533" s="898"/>
      <c r="E533" s="612"/>
      <c r="F533" s="613"/>
      <c r="G533" s="402"/>
    </row>
    <row r="534" spans="1:9" x14ac:dyDescent="0.2">
      <c r="A534" s="884" t="s">
        <v>516</v>
      </c>
      <c r="B534" s="885"/>
      <c r="C534" s="885"/>
      <c r="D534" s="886"/>
      <c r="E534" s="612">
        <v>3355463.71</v>
      </c>
      <c r="F534" s="613">
        <v>3518507.05</v>
      </c>
      <c r="G534" s="402"/>
    </row>
    <row r="535" spans="1:9" x14ac:dyDescent="0.2">
      <c r="A535" s="884" t="s">
        <v>517</v>
      </c>
      <c r="B535" s="885"/>
      <c r="C535" s="885"/>
      <c r="D535" s="886"/>
      <c r="E535" s="612"/>
      <c r="F535" s="613"/>
      <c r="G535" s="402"/>
    </row>
    <row r="536" spans="1:9" x14ac:dyDescent="0.2">
      <c r="A536" s="884" t="s">
        <v>518</v>
      </c>
      <c r="B536" s="885"/>
      <c r="C536" s="885"/>
      <c r="D536" s="886"/>
      <c r="E536" s="612"/>
      <c r="F536" s="613"/>
      <c r="G536" s="402"/>
    </row>
    <row r="537" spans="1:9" x14ac:dyDescent="0.2">
      <c r="A537" s="887" t="s">
        <v>519</v>
      </c>
      <c r="B537" s="888"/>
      <c r="C537" s="888"/>
      <c r="D537" s="889"/>
      <c r="E537" s="612"/>
      <c r="F537" s="613"/>
      <c r="G537" s="402"/>
    </row>
    <row r="538" spans="1:9" ht="15.75" customHeight="1" thickBot="1" x14ac:dyDescent="0.25">
      <c r="A538" s="890" t="s">
        <v>520</v>
      </c>
      <c r="B538" s="891"/>
      <c r="C538" s="891"/>
      <c r="D538" s="892"/>
      <c r="E538" s="612">
        <v>270541.37</v>
      </c>
      <c r="F538" s="613">
        <v>82645.600000000006</v>
      </c>
      <c r="G538" s="402"/>
      <c r="I538" s="649"/>
    </row>
    <row r="539" spans="1:9" ht="13.5" thickBot="1" x14ac:dyDescent="0.25">
      <c r="A539" s="893" t="s">
        <v>521</v>
      </c>
      <c r="B539" s="894"/>
      <c r="C539" s="894"/>
      <c r="D539" s="895"/>
      <c r="E539" s="521">
        <f>SUM(E496+E505+E506+E507+E508+E509)</f>
        <v>95780389.620000005</v>
      </c>
      <c r="F539" s="521">
        <f>SUM(F496+F505+F506+F507+F508+F509)</f>
        <v>119557421.93000001</v>
      </c>
      <c r="G539" s="633"/>
    </row>
    <row r="541" spans="1:9" x14ac:dyDescent="0.2">
      <c r="A541" s="853" t="s">
        <v>522</v>
      </c>
      <c r="B541" s="854"/>
      <c r="C541" s="854"/>
      <c r="D541" s="854"/>
    </row>
    <row r="542" spans="1:9" ht="13.5" thickBot="1" x14ac:dyDescent="0.25">
      <c r="A542" s="631"/>
      <c r="B542" s="631"/>
      <c r="C542" s="443"/>
    </row>
    <row r="543" spans="1:9" x14ac:dyDescent="0.2">
      <c r="A543" s="875" t="s">
        <v>3</v>
      </c>
      <c r="B543" s="876"/>
      <c r="C543" s="877" t="s">
        <v>466</v>
      </c>
      <c r="D543" s="877" t="s">
        <v>467</v>
      </c>
    </row>
    <row r="544" spans="1:9" ht="13.5" thickBot="1" x14ac:dyDescent="0.25">
      <c r="A544" s="880"/>
      <c r="B544" s="881"/>
      <c r="C544" s="878"/>
      <c r="D544" s="879"/>
    </row>
    <row r="545" spans="1:6" x14ac:dyDescent="0.2">
      <c r="A545" s="882" t="s">
        <v>523</v>
      </c>
      <c r="B545" s="883"/>
      <c r="C545" s="517">
        <v>20280940.390000001</v>
      </c>
      <c r="D545" s="518">
        <v>20075647.98</v>
      </c>
    </row>
    <row r="546" spans="1:6" x14ac:dyDescent="0.2">
      <c r="A546" s="869" t="s">
        <v>524</v>
      </c>
      <c r="B546" s="870"/>
      <c r="C546" s="612"/>
      <c r="D546" s="613"/>
    </row>
    <row r="547" spans="1:6" x14ac:dyDescent="0.2">
      <c r="A547" s="871" t="s">
        <v>525</v>
      </c>
      <c r="B547" s="872"/>
      <c r="C547" s="612">
        <v>23383279.23</v>
      </c>
      <c r="D547" s="613">
        <v>27210872.199999999</v>
      </c>
    </row>
    <row r="548" spans="1:6" ht="30" customHeight="1" x14ac:dyDescent="0.2">
      <c r="A548" s="860" t="s">
        <v>526</v>
      </c>
      <c r="B548" s="861"/>
      <c r="C548" s="612"/>
      <c r="D548" s="613"/>
    </row>
    <row r="549" spans="1:6" ht="43.9" customHeight="1" x14ac:dyDescent="0.2">
      <c r="A549" s="858" t="s">
        <v>527</v>
      </c>
      <c r="B549" s="859"/>
      <c r="C549" s="612"/>
      <c r="D549" s="613"/>
    </row>
    <row r="550" spans="1:6" ht="27" customHeight="1" x14ac:dyDescent="0.2">
      <c r="A550" s="858" t="s">
        <v>528</v>
      </c>
      <c r="B550" s="859"/>
      <c r="C550" s="612">
        <v>16314.63</v>
      </c>
      <c r="D550" s="613">
        <v>16318.86</v>
      </c>
    </row>
    <row r="551" spans="1:6" x14ac:dyDescent="0.2">
      <c r="A551" s="873" t="s">
        <v>529</v>
      </c>
      <c r="B551" s="874"/>
      <c r="C551" s="611"/>
      <c r="D551" s="653"/>
      <c r="E551" s="649"/>
    </row>
    <row r="552" spans="1:6" ht="28.9" customHeight="1" x14ac:dyDescent="0.2">
      <c r="A552" s="858" t="s">
        <v>530</v>
      </c>
      <c r="B552" s="859"/>
      <c r="C552" s="612">
        <v>96952.42</v>
      </c>
      <c r="D552" s="613">
        <v>170685.1</v>
      </c>
    </row>
    <row r="553" spans="1:6" ht="35.450000000000003" customHeight="1" x14ac:dyDescent="0.2">
      <c r="A553" s="860" t="s">
        <v>531</v>
      </c>
      <c r="B553" s="861"/>
      <c r="C553" s="654">
        <v>4205759.01</v>
      </c>
      <c r="D553" s="613">
        <v>5235821.04</v>
      </c>
    </row>
    <row r="554" spans="1:6" ht="13.5" thickBot="1" x14ac:dyDescent="0.25">
      <c r="A554" s="862" t="s">
        <v>0</v>
      </c>
      <c r="B554" s="863"/>
      <c r="C554" s="624">
        <v>0</v>
      </c>
      <c r="D554" s="623">
        <v>2214</v>
      </c>
    </row>
    <row r="555" spans="1:6" ht="13.5" thickBot="1" x14ac:dyDescent="0.25">
      <c r="A555" s="864" t="s">
        <v>280</v>
      </c>
      <c r="B555" s="865"/>
      <c r="C555" s="521">
        <f>SUM(C545:C554)</f>
        <v>47983245.680000007</v>
      </c>
      <c r="D555" s="521">
        <f>SUM(D545:D554)</f>
        <v>52711559.18</v>
      </c>
    </row>
    <row r="558" spans="1:6" x14ac:dyDescent="0.2">
      <c r="A558" s="816" t="s">
        <v>532</v>
      </c>
      <c r="B558" s="816"/>
      <c r="C558" s="816"/>
    </row>
    <row r="559" spans="1:6" ht="7.9" customHeight="1" thickBot="1" x14ac:dyDescent="0.25">
      <c r="A559" s="631"/>
      <c r="B559" s="631"/>
      <c r="C559" s="631"/>
    </row>
    <row r="560" spans="1:6" ht="26.25" thickBot="1" x14ac:dyDescent="0.25">
      <c r="A560" s="866" t="s">
        <v>4</v>
      </c>
      <c r="B560" s="867"/>
      <c r="C560" s="867"/>
      <c r="D560" s="868"/>
      <c r="E560" s="584" t="s">
        <v>466</v>
      </c>
      <c r="F560" s="444" t="s">
        <v>467</v>
      </c>
    </row>
    <row r="561" spans="1:6" ht="13.5" thickBot="1" x14ac:dyDescent="0.25">
      <c r="A561" s="801" t="s">
        <v>533</v>
      </c>
      <c r="B561" s="802"/>
      <c r="C561" s="802"/>
      <c r="D561" s="803"/>
      <c r="E561" s="655">
        <f>E562+E563+E564</f>
        <v>47748921.439999998</v>
      </c>
      <c r="F561" s="655">
        <f>F562+F563+F564</f>
        <v>69197494.079999998</v>
      </c>
    </row>
    <row r="562" spans="1:6" x14ac:dyDescent="0.2">
      <c r="A562" s="817" t="s">
        <v>534</v>
      </c>
      <c r="B562" s="818"/>
      <c r="C562" s="818"/>
      <c r="D562" s="819"/>
      <c r="E562" s="610">
        <v>26386472.440000001</v>
      </c>
      <c r="F562" s="656">
        <v>54431877.859999999</v>
      </c>
    </row>
    <row r="563" spans="1:6" x14ac:dyDescent="0.2">
      <c r="A563" s="789" t="s">
        <v>535</v>
      </c>
      <c r="B563" s="790"/>
      <c r="C563" s="790"/>
      <c r="D563" s="791"/>
      <c r="E563" s="612"/>
      <c r="F563" s="613"/>
    </row>
    <row r="564" spans="1:6" ht="13.5" thickBot="1" x14ac:dyDescent="0.25">
      <c r="A564" s="829" t="s">
        <v>536</v>
      </c>
      <c r="B564" s="830"/>
      <c r="C564" s="830"/>
      <c r="D564" s="831"/>
      <c r="E564" s="616">
        <v>21362449</v>
      </c>
      <c r="F564" s="617">
        <v>14765616.220000001</v>
      </c>
    </row>
    <row r="565" spans="1:6" ht="13.5" thickBot="1" x14ac:dyDescent="0.25">
      <c r="A565" s="823" t="s">
        <v>5</v>
      </c>
      <c r="B565" s="824"/>
      <c r="C565" s="824"/>
      <c r="D565" s="825"/>
      <c r="E565" s="655">
        <v>0</v>
      </c>
      <c r="F565" s="657">
        <v>0</v>
      </c>
    </row>
    <row r="566" spans="1:6" ht="13.5" thickBot="1" x14ac:dyDescent="0.25">
      <c r="A566" s="855" t="s">
        <v>537</v>
      </c>
      <c r="B566" s="856"/>
      <c r="C566" s="856"/>
      <c r="D566" s="857"/>
      <c r="E566" s="658">
        <f>SUM(E567:E576)</f>
        <v>29784046.629999999</v>
      </c>
      <c r="F566" s="658">
        <f>SUM(F567:F576)</f>
        <v>106451097.09</v>
      </c>
    </row>
    <row r="567" spans="1:6" x14ac:dyDescent="0.2">
      <c r="A567" s="804" t="s">
        <v>538</v>
      </c>
      <c r="B567" s="805"/>
      <c r="C567" s="805"/>
      <c r="D567" s="806"/>
      <c r="E567" s="659"/>
      <c r="F567" s="659"/>
    </row>
    <row r="568" spans="1:6" x14ac:dyDescent="0.2">
      <c r="A568" s="810" t="s">
        <v>539</v>
      </c>
      <c r="B568" s="811"/>
      <c r="C568" s="811"/>
      <c r="D568" s="812"/>
      <c r="E568" s="647"/>
      <c r="F568" s="647"/>
    </row>
    <row r="569" spans="1:6" x14ac:dyDescent="0.2">
      <c r="A569" s="810" t="s">
        <v>540</v>
      </c>
      <c r="B569" s="811"/>
      <c r="C569" s="811"/>
      <c r="D569" s="812"/>
      <c r="E569" s="612">
        <v>14493282.85</v>
      </c>
      <c r="F569" s="612">
        <v>6015932.3700000001</v>
      </c>
    </row>
    <row r="570" spans="1:6" x14ac:dyDescent="0.2">
      <c r="A570" s="810" t="s">
        <v>541</v>
      </c>
      <c r="B570" s="811"/>
      <c r="C570" s="811"/>
      <c r="D570" s="812"/>
      <c r="E570" s="612"/>
      <c r="F570" s="613"/>
    </row>
    <row r="571" spans="1:6" x14ac:dyDescent="0.2">
      <c r="A571" s="810" t="s">
        <v>542</v>
      </c>
      <c r="B571" s="811"/>
      <c r="C571" s="811"/>
      <c r="D571" s="812"/>
      <c r="E571" s="612"/>
      <c r="F571" s="613"/>
    </row>
    <row r="572" spans="1:6" x14ac:dyDescent="0.2">
      <c r="A572" s="810" t="s">
        <v>543</v>
      </c>
      <c r="B572" s="811"/>
      <c r="C572" s="811"/>
      <c r="D572" s="812"/>
      <c r="E572" s="624">
        <v>1323995.1299999999</v>
      </c>
      <c r="F572" s="623">
        <v>983717.58</v>
      </c>
    </row>
    <row r="573" spans="1:6" x14ac:dyDescent="0.2">
      <c r="A573" s="810" t="s">
        <v>544</v>
      </c>
      <c r="B573" s="811"/>
      <c r="C573" s="811"/>
      <c r="D573" s="812"/>
      <c r="E573" s="624">
        <v>10219728.359999999</v>
      </c>
      <c r="F573" s="623">
        <v>93455859.140000001</v>
      </c>
    </row>
    <row r="574" spans="1:6" ht="31.15" customHeight="1" x14ac:dyDescent="0.2">
      <c r="A574" s="789" t="s">
        <v>545</v>
      </c>
      <c r="B574" s="790"/>
      <c r="C574" s="790"/>
      <c r="D574" s="791"/>
      <c r="E574" s="612"/>
      <c r="F574" s="613"/>
    </row>
    <row r="575" spans="1:6" ht="54.6" customHeight="1" x14ac:dyDescent="0.2">
      <c r="A575" s="789" t="s">
        <v>546</v>
      </c>
      <c r="B575" s="790"/>
      <c r="C575" s="790"/>
      <c r="D575" s="791"/>
      <c r="E575" s="624"/>
      <c r="F575" s="623"/>
    </row>
    <row r="576" spans="1:6" ht="63.6" customHeight="1" thickBot="1" x14ac:dyDescent="0.25">
      <c r="A576" s="829" t="s">
        <v>547</v>
      </c>
      <c r="B576" s="830"/>
      <c r="C576" s="830"/>
      <c r="D576" s="831"/>
      <c r="E576" s="624">
        <v>3747040.29</v>
      </c>
      <c r="F576" s="623">
        <v>5995588</v>
      </c>
    </row>
    <row r="577" spans="1:9" ht="13.5" thickBot="1" x14ac:dyDescent="0.25">
      <c r="A577" s="795" t="s">
        <v>280</v>
      </c>
      <c r="B577" s="796"/>
      <c r="C577" s="796"/>
      <c r="D577" s="797"/>
      <c r="E577" s="490">
        <f>SUM(E561+E565+E566)</f>
        <v>77532968.069999993</v>
      </c>
      <c r="F577" s="490">
        <f>SUM(F561+F565+F566)</f>
        <v>175648591.17000002</v>
      </c>
    </row>
    <row r="578" spans="1:9" ht="18" customHeight="1" x14ac:dyDescent="0.2"/>
    <row r="579" spans="1:9" ht="18" customHeight="1" x14ac:dyDescent="0.2"/>
    <row r="580" spans="1:9" x14ac:dyDescent="0.2">
      <c r="A580" s="853" t="s">
        <v>548</v>
      </c>
      <c r="B580" s="854"/>
      <c r="C580" s="854"/>
      <c r="D580" s="854"/>
    </row>
    <row r="581" spans="1:9" ht="17.45" customHeight="1" thickBot="1" x14ac:dyDescent="0.25">
      <c r="A581" s="631"/>
      <c r="B581" s="631"/>
      <c r="C581" s="443"/>
      <c r="D581" s="443"/>
    </row>
    <row r="582" spans="1:9" ht="26.25" thickBot="1" x14ac:dyDescent="0.25">
      <c r="A582" s="798" t="s">
        <v>6</v>
      </c>
      <c r="B582" s="799"/>
      <c r="C582" s="799"/>
      <c r="D582" s="800"/>
      <c r="E582" s="584" t="s">
        <v>466</v>
      </c>
      <c r="F582" s="444" t="s">
        <v>467</v>
      </c>
    </row>
    <row r="583" spans="1:9" ht="30.75" customHeight="1" thickBot="1" x14ac:dyDescent="0.25">
      <c r="A583" s="844" t="s">
        <v>549</v>
      </c>
      <c r="B583" s="845"/>
      <c r="C583" s="845"/>
      <c r="D583" s="846"/>
      <c r="E583" s="637"/>
      <c r="F583" s="637"/>
    </row>
    <row r="584" spans="1:9" ht="13.5" thickBot="1" x14ac:dyDescent="0.25">
      <c r="A584" s="801" t="s">
        <v>550</v>
      </c>
      <c r="B584" s="802"/>
      <c r="C584" s="802"/>
      <c r="D584" s="803"/>
      <c r="E584" s="608">
        <f>SUM(E585+E586+E590)</f>
        <v>23896093.109999999</v>
      </c>
      <c r="F584" s="608">
        <f>SUM(F585+F586+F590)</f>
        <v>47205477.82</v>
      </c>
    </row>
    <row r="585" spans="1:9" x14ac:dyDescent="0.2">
      <c r="A585" s="847" t="s">
        <v>551</v>
      </c>
      <c r="B585" s="848"/>
      <c r="C585" s="848"/>
      <c r="D585" s="849"/>
      <c r="E585" s="516">
        <v>16058.7</v>
      </c>
      <c r="F585" s="516">
        <v>73088.66</v>
      </c>
    </row>
    <row r="586" spans="1:9" x14ac:dyDescent="0.2">
      <c r="A586" s="850" t="s">
        <v>552</v>
      </c>
      <c r="B586" s="851"/>
      <c r="C586" s="851"/>
      <c r="D586" s="852"/>
      <c r="E586" s="660">
        <f>SUM(E587:E589)</f>
        <v>3178808.45</v>
      </c>
      <c r="F586" s="660">
        <f>SUM(F587:F589)</f>
        <v>9525527.2300000004</v>
      </c>
    </row>
    <row r="587" spans="1:9" ht="27.6" customHeight="1" x14ac:dyDescent="0.2">
      <c r="A587" s="789" t="s">
        <v>553</v>
      </c>
      <c r="B587" s="790"/>
      <c r="C587" s="790"/>
      <c r="D587" s="791"/>
      <c r="E587" s="647">
        <v>0</v>
      </c>
      <c r="F587" s="647"/>
    </row>
    <row r="588" spans="1:9" x14ac:dyDescent="0.2">
      <c r="A588" s="789" t="s">
        <v>554</v>
      </c>
      <c r="B588" s="790"/>
      <c r="C588" s="790"/>
      <c r="D588" s="791"/>
      <c r="E588" s="647">
        <v>0</v>
      </c>
      <c r="F588" s="647"/>
    </row>
    <row r="589" spans="1:9" x14ac:dyDescent="0.2">
      <c r="A589" s="789" t="s">
        <v>555</v>
      </c>
      <c r="B589" s="790"/>
      <c r="C589" s="790"/>
      <c r="D589" s="791"/>
      <c r="E589" s="612">
        <v>3178808.45</v>
      </c>
      <c r="F589" s="612">
        <v>9525527.2300000004</v>
      </c>
    </row>
    <row r="590" spans="1:9" x14ac:dyDescent="0.2">
      <c r="A590" s="838" t="s">
        <v>556</v>
      </c>
      <c r="B590" s="839"/>
      <c r="C590" s="839"/>
      <c r="D590" s="840"/>
      <c r="E590" s="660">
        <f>SUM(E592:E595)</f>
        <v>20701225.960000001</v>
      </c>
      <c r="F590" s="660">
        <f>SUM(F592:F595)</f>
        <v>37606861.93</v>
      </c>
    </row>
    <row r="591" spans="1:9" x14ac:dyDescent="0.2">
      <c r="A591" s="789" t="s">
        <v>557</v>
      </c>
      <c r="B591" s="790"/>
      <c r="C591" s="790"/>
      <c r="D591" s="791"/>
      <c r="E591" s="660">
        <v>0</v>
      </c>
      <c r="F591" s="660"/>
      <c r="G591" s="511"/>
      <c r="H591" s="511"/>
      <c r="I591" s="661"/>
    </row>
    <row r="592" spans="1:9" x14ac:dyDescent="0.2">
      <c r="A592" s="841" t="s">
        <v>558</v>
      </c>
      <c r="B592" s="842"/>
      <c r="C592" s="842"/>
      <c r="D592" s="843"/>
      <c r="E592" s="612">
        <v>19172539.75</v>
      </c>
      <c r="F592" s="612">
        <v>32958338</v>
      </c>
    </row>
    <row r="593" spans="1:6" x14ac:dyDescent="0.2">
      <c r="A593" s="826" t="s">
        <v>559</v>
      </c>
      <c r="B593" s="827"/>
      <c r="C593" s="827"/>
      <c r="D593" s="828"/>
      <c r="E593" s="612">
        <v>1236538.1000000001</v>
      </c>
      <c r="F593" s="612">
        <v>3934058.78</v>
      </c>
    </row>
    <row r="594" spans="1:6" x14ac:dyDescent="0.2">
      <c r="A594" s="826" t="s">
        <v>560</v>
      </c>
      <c r="B594" s="827"/>
      <c r="C594" s="827"/>
      <c r="D594" s="828"/>
      <c r="E594" s="612">
        <v>0</v>
      </c>
      <c r="F594" s="612"/>
    </row>
    <row r="595" spans="1:6" ht="55.15" customHeight="1" thickBot="1" x14ac:dyDescent="0.25">
      <c r="A595" s="829" t="s">
        <v>561</v>
      </c>
      <c r="B595" s="830"/>
      <c r="C595" s="830"/>
      <c r="D595" s="831"/>
      <c r="E595" s="616">
        <v>292148.11</v>
      </c>
      <c r="F595" s="616">
        <v>714465.15</v>
      </c>
    </row>
    <row r="596" spans="1:6" ht="13.5" thickBot="1" x14ac:dyDescent="0.25">
      <c r="A596" s="795" t="s">
        <v>562</v>
      </c>
      <c r="B596" s="796"/>
      <c r="C596" s="796"/>
      <c r="D596" s="797"/>
      <c r="E596" s="490">
        <f>SUM(E583+E584)</f>
        <v>23896093.109999999</v>
      </c>
      <c r="F596" s="490">
        <f>SUM(F583+F584)</f>
        <v>47205477.82</v>
      </c>
    </row>
    <row r="599" spans="1:6" x14ac:dyDescent="0.2">
      <c r="A599" s="662" t="s">
        <v>563</v>
      </c>
      <c r="B599" s="663"/>
      <c r="C599" s="663"/>
      <c r="D599" s="664"/>
      <c r="E599" s="664"/>
      <c r="F599" s="664"/>
    </row>
    <row r="600" spans="1:6" ht="13.5" thickBot="1" x14ac:dyDescent="0.25">
      <c r="A600" s="276"/>
      <c r="B600" s="276"/>
      <c r="C600" s="276"/>
    </row>
    <row r="601" spans="1:6" ht="26.25" thickBot="1" x14ac:dyDescent="0.25">
      <c r="A601" s="832"/>
      <c r="B601" s="833"/>
      <c r="C601" s="833"/>
      <c r="D601" s="834"/>
      <c r="E601" s="584" t="s">
        <v>466</v>
      </c>
      <c r="F601" s="444" t="s">
        <v>467</v>
      </c>
    </row>
    <row r="602" spans="1:6" ht="13.5" thickBot="1" x14ac:dyDescent="0.25">
      <c r="A602" s="835" t="s">
        <v>7</v>
      </c>
      <c r="B602" s="836"/>
      <c r="C602" s="836"/>
      <c r="D602" s="837"/>
      <c r="E602" s="608"/>
      <c r="F602" s="608"/>
    </row>
    <row r="603" spans="1:6" ht="13.5" thickBot="1" x14ac:dyDescent="0.25">
      <c r="A603" s="823" t="s">
        <v>564</v>
      </c>
      <c r="B603" s="824"/>
      <c r="C603" s="824"/>
      <c r="D603" s="825"/>
      <c r="E603" s="608">
        <f>SUM(E604:E605)</f>
        <v>17328164.949999999</v>
      </c>
      <c r="F603" s="608">
        <f>SUM(F604:F605)</f>
        <v>15380798.9</v>
      </c>
    </row>
    <row r="604" spans="1:6" ht="26.45" customHeight="1" x14ac:dyDescent="0.2">
      <c r="A604" s="817" t="s">
        <v>565</v>
      </c>
      <c r="B604" s="818"/>
      <c r="C604" s="818"/>
      <c r="D604" s="819"/>
      <c r="E604" s="517">
        <v>17328164.949999999</v>
      </c>
      <c r="F604" s="518">
        <v>15380798.9</v>
      </c>
    </row>
    <row r="605" spans="1:6" ht="16.149999999999999" customHeight="1" thickBot="1" x14ac:dyDescent="0.25">
      <c r="A605" s="820" t="s">
        <v>566</v>
      </c>
      <c r="B605" s="821"/>
      <c r="C605" s="821"/>
      <c r="D605" s="822"/>
      <c r="E605" s="624"/>
      <c r="F605" s="623"/>
    </row>
    <row r="606" spans="1:6" ht="13.5" thickBot="1" x14ac:dyDescent="0.25">
      <c r="A606" s="823" t="s">
        <v>567</v>
      </c>
      <c r="B606" s="824"/>
      <c r="C606" s="824"/>
      <c r="D606" s="825"/>
      <c r="E606" s="608">
        <f>SUM(E607:E613)</f>
        <v>1596578.28</v>
      </c>
      <c r="F606" s="608">
        <f>SUM(F607:F613)</f>
        <v>33669040.799999997</v>
      </c>
    </row>
    <row r="607" spans="1:6" x14ac:dyDescent="0.2">
      <c r="A607" s="804" t="s">
        <v>568</v>
      </c>
      <c r="B607" s="805"/>
      <c r="C607" s="805"/>
      <c r="D607" s="806"/>
      <c r="E607" s="665"/>
      <c r="F607" s="666"/>
    </row>
    <row r="608" spans="1:6" x14ac:dyDescent="0.2">
      <c r="A608" s="807" t="s">
        <v>569</v>
      </c>
      <c r="B608" s="808"/>
      <c r="C608" s="808"/>
      <c r="D608" s="809"/>
      <c r="E608" s="517"/>
      <c r="F608" s="518"/>
    </row>
    <row r="609" spans="1:6" x14ac:dyDescent="0.2">
      <c r="A609" s="810" t="s">
        <v>570</v>
      </c>
      <c r="B609" s="811"/>
      <c r="C609" s="811"/>
      <c r="D609" s="812"/>
      <c r="E609" s="517"/>
      <c r="F609" s="518"/>
    </row>
    <row r="610" spans="1:6" x14ac:dyDescent="0.2">
      <c r="A610" s="789" t="s">
        <v>571</v>
      </c>
      <c r="B610" s="790"/>
      <c r="C610" s="790"/>
      <c r="D610" s="791"/>
      <c r="E610" s="612"/>
      <c r="F610" s="613"/>
    </row>
    <row r="611" spans="1:6" x14ac:dyDescent="0.2">
      <c r="A611" s="789" t="s">
        <v>572</v>
      </c>
      <c r="B611" s="790"/>
      <c r="C611" s="790"/>
      <c r="D611" s="791"/>
      <c r="E611" s="624"/>
      <c r="F611" s="623"/>
    </row>
    <row r="612" spans="1:6" x14ac:dyDescent="0.2">
      <c r="A612" s="789" t="s">
        <v>573</v>
      </c>
      <c r="B612" s="790"/>
      <c r="C612" s="790"/>
      <c r="D612" s="791"/>
      <c r="E612" s="624">
        <v>1596578.28</v>
      </c>
      <c r="F612" s="623">
        <v>33669040.799999997</v>
      </c>
    </row>
    <row r="613" spans="1:6" ht="13.5" thickBot="1" x14ac:dyDescent="0.25">
      <c r="A613" s="813" t="s">
        <v>334</v>
      </c>
      <c r="B613" s="814"/>
      <c r="C613" s="814"/>
      <c r="D613" s="815"/>
      <c r="E613" s="624"/>
      <c r="F613" s="623"/>
    </row>
    <row r="614" spans="1:6" ht="13.5" thickBot="1" x14ac:dyDescent="0.25">
      <c r="A614" s="795" t="s">
        <v>280</v>
      </c>
      <c r="B614" s="796"/>
      <c r="C614" s="796"/>
      <c r="D614" s="797"/>
      <c r="E614" s="490">
        <f>E602+E603+E606</f>
        <v>18924743.23</v>
      </c>
      <c r="F614" s="490">
        <f>F602+F603+F606</f>
        <v>49049839.699999996</v>
      </c>
    </row>
    <row r="617" spans="1:6" x14ac:dyDescent="0.2">
      <c r="A617" s="816" t="s">
        <v>574</v>
      </c>
      <c r="B617" s="816"/>
      <c r="C617" s="816"/>
    </row>
    <row r="618" spans="1:6" ht="13.5" thickBot="1" x14ac:dyDescent="0.25">
      <c r="A618" s="422"/>
      <c r="B618" s="422"/>
      <c r="C618" s="422"/>
    </row>
    <row r="619" spans="1:6" ht="26.25" thickBot="1" x14ac:dyDescent="0.25">
      <c r="A619" s="798"/>
      <c r="B619" s="799"/>
      <c r="C619" s="799"/>
      <c r="D619" s="800"/>
      <c r="E619" s="584" t="s">
        <v>466</v>
      </c>
      <c r="F619" s="444" t="s">
        <v>467</v>
      </c>
    </row>
    <row r="620" spans="1:6" ht="13.5" thickBot="1" x14ac:dyDescent="0.25">
      <c r="A620" s="801" t="s">
        <v>564</v>
      </c>
      <c r="B620" s="802"/>
      <c r="C620" s="802"/>
      <c r="D620" s="803"/>
      <c r="E620" s="608">
        <f>E621+E622</f>
        <v>146903.01</v>
      </c>
      <c r="F620" s="608">
        <f>F621+F622</f>
        <v>200649.56</v>
      </c>
    </row>
    <row r="621" spans="1:6" x14ac:dyDescent="0.2">
      <c r="A621" s="804" t="s">
        <v>575</v>
      </c>
      <c r="B621" s="805"/>
      <c r="C621" s="805"/>
      <c r="D621" s="806"/>
      <c r="E621" s="610"/>
      <c r="F621" s="656"/>
    </row>
    <row r="622" spans="1:6" ht="13.5" thickBot="1" x14ac:dyDescent="0.25">
      <c r="A622" s="807" t="s">
        <v>576</v>
      </c>
      <c r="B622" s="808"/>
      <c r="C622" s="808"/>
      <c r="D622" s="809"/>
      <c r="E622" s="616">
        <v>146903.01</v>
      </c>
      <c r="F622" s="617">
        <v>200649.56</v>
      </c>
    </row>
    <row r="623" spans="1:6" ht="13.5" thickBot="1" x14ac:dyDescent="0.25">
      <c r="A623" s="801" t="s">
        <v>577</v>
      </c>
      <c r="B623" s="802"/>
      <c r="C623" s="802"/>
      <c r="D623" s="803"/>
      <c r="E623" s="608">
        <f>SUM(E624:E629)</f>
        <v>82901848.129999995</v>
      </c>
      <c r="F623" s="608">
        <f>SUM(F624:F629)</f>
        <v>25846614.32</v>
      </c>
    </row>
    <row r="624" spans="1:6" x14ac:dyDescent="0.2">
      <c r="A624" s="810" t="s">
        <v>578</v>
      </c>
      <c r="B624" s="811"/>
      <c r="C624" s="811"/>
      <c r="D624" s="812"/>
      <c r="E624" s="612"/>
      <c r="F624" s="612"/>
    </row>
    <row r="625" spans="1:6" x14ac:dyDescent="0.2">
      <c r="A625" s="789" t="s">
        <v>579</v>
      </c>
      <c r="B625" s="790"/>
      <c r="C625" s="790"/>
      <c r="D625" s="791"/>
      <c r="E625" s="612"/>
      <c r="F625" s="612"/>
    </row>
    <row r="626" spans="1:6" x14ac:dyDescent="0.2">
      <c r="A626" s="789" t="s">
        <v>580</v>
      </c>
      <c r="B626" s="790"/>
      <c r="C626" s="790"/>
      <c r="D626" s="791"/>
      <c r="E626" s="624">
        <v>11886720.060000001</v>
      </c>
      <c r="F626" s="624">
        <v>10350735.140000001</v>
      </c>
    </row>
    <row r="627" spans="1:6" x14ac:dyDescent="0.2">
      <c r="A627" s="789" t="s">
        <v>581</v>
      </c>
      <c r="B627" s="790"/>
      <c r="C627" s="790"/>
      <c r="D627" s="791"/>
      <c r="E627" s="624">
        <v>70389530.599999994</v>
      </c>
      <c r="F627" s="624">
        <v>14336270.279999999</v>
      </c>
    </row>
    <row r="628" spans="1:6" x14ac:dyDescent="0.2">
      <c r="A628" s="789" t="s">
        <v>582</v>
      </c>
      <c r="B628" s="790"/>
      <c r="C628" s="790"/>
      <c r="D628" s="791"/>
      <c r="E628" s="624"/>
      <c r="F628" s="624"/>
    </row>
    <row r="629" spans="1:6" ht="13.5" thickBot="1" x14ac:dyDescent="0.25">
      <c r="A629" s="792" t="s">
        <v>334</v>
      </c>
      <c r="B629" s="793"/>
      <c r="C629" s="793"/>
      <c r="D629" s="794"/>
      <c r="E629" s="624">
        <v>625597.47</v>
      </c>
      <c r="F629" s="624">
        <v>1159608.8999999999</v>
      </c>
    </row>
    <row r="630" spans="1:6" ht="13.5" thickBot="1" x14ac:dyDescent="0.25">
      <c r="A630" s="795" t="s">
        <v>280</v>
      </c>
      <c r="B630" s="796"/>
      <c r="C630" s="796"/>
      <c r="D630" s="797"/>
      <c r="E630" s="490">
        <f>SUM(E620+E623)</f>
        <v>83048751.140000001</v>
      </c>
      <c r="F630" s="490">
        <f>SUM(F620+F623)</f>
        <v>26047263.879999999</v>
      </c>
    </row>
    <row r="637" spans="1:6" x14ac:dyDescent="0.2">
      <c r="A637" s="775" t="s">
        <v>583</v>
      </c>
      <c r="B637" s="775"/>
      <c r="C637" s="775"/>
      <c r="D637" s="775"/>
      <c r="E637" s="775"/>
      <c r="F637" s="775"/>
    </row>
    <row r="638" spans="1:6" ht="13.5" thickBot="1" x14ac:dyDescent="0.25">
      <c r="A638" s="669"/>
    </row>
    <row r="639" spans="1:6" ht="13.5" thickBot="1" x14ac:dyDescent="0.25">
      <c r="A639" s="780" t="s">
        <v>584</v>
      </c>
      <c r="B639" s="781"/>
      <c r="C639" s="784" t="s">
        <v>304</v>
      </c>
      <c r="D639" s="785"/>
      <c r="E639" s="785"/>
      <c r="F639" s="786"/>
    </row>
    <row r="640" spans="1:6" ht="13.5" thickBot="1" x14ac:dyDescent="0.25">
      <c r="A640" s="782"/>
      <c r="B640" s="783"/>
      <c r="C640" s="670" t="s">
        <v>585</v>
      </c>
      <c r="D640" s="671" t="s">
        <v>586</v>
      </c>
      <c r="E640" s="672" t="s">
        <v>468</v>
      </c>
      <c r="F640" s="671" t="s">
        <v>471</v>
      </c>
    </row>
    <row r="641" spans="1:6" x14ac:dyDescent="0.2">
      <c r="A641" s="787" t="s">
        <v>587</v>
      </c>
      <c r="B641" s="788"/>
      <c r="C641" s="673">
        <f>SUM(C642:C651)</f>
        <v>525.13</v>
      </c>
      <c r="D641" s="673">
        <f t="shared" ref="D641:F641" si="18">SUM(D642:D651)</f>
        <v>331224.29000000004</v>
      </c>
      <c r="E641" s="673">
        <f t="shared" si="18"/>
        <v>1233439.0100000002</v>
      </c>
      <c r="F641" s="673">
        <f t="shared" si="18"/>
        <v>64716.729999999996</v>
      </c>
    </row>
    <row r="642" spans="1:6" ht="20.25" customHeight="1" x14ac:dyDescent="0.2">
      <c r="A642" s="778" t="s">
        <v>588</v>
      </c>
      <c r="B642" s="779"/>
      <c r="C642" s="674">
        <v>0.11</v>
      </c>
      <c r="D642" s="414">
        <v>0</v>
      </c>
      <c r="E642" s="675">
        <v>739884.72</v>
      </c>
      <c r="F642" s="414">
        <v>0</v>
      </c>
    </row>
    <row r="643" spans="1:6" ht="18.75" customHeight="1" x14ac:dyDescent="0.2">
      <c r="A643" s="778" t="s">
        <v>589</v>
      </c>
      <c r="B643" s="779"/>
      <c r="C643" s="674">
        <v>0</v>
      </c>
      <c r="D643" s="414">
        <v>0</v>
      </c>
      <c r="E643" s="675">
        <v>0</v>
      </c>
      <c r="F643" s="414">
        <v>50051</v>
      </c>
    </row>
    <row r="644" spans="1:6" ht="27" customHeight="1" x14ac:dyDescent="0.2">
      <c r="A644" s="778" t="s">
        <v>590</v>
      </c>
      <c r="B644" s="779"/>
      <c r="C644" s="674">
        <v>0</v>
      </c>
      <c r="D644" s="414">
        <v>0</v>
      </c>
      <c r="E644" s="675">
        <v>85354.83</v>
      </c>
      <c r="F644" s="414">
        <v>0</v>
      </c>
    </row>
    <row r="645" spans="1:6" ht="21.75" customHeight="1" x14ac:dyDescent="0.2">
      <c r="A645" s="778" t="s">
        <v>591</v>
      </c>
      <c r="B645" s="779"/>
      <c r="C645" s="674">
        <v>0</v>
      </c>
      <c r="D645" s="676">
        <v>0</v>
      </c>
      <c r="E645" s="675">
        <v>307553.76</v>
      </c>
      <c r="F645" s="414">
        <v>0</v>
      </c>
    </row>
    <row r="646" spans="1:6" ht="31.5" customHeight="1" x14ac:dyDescent="0.2">
      <c r="A646" s="778" t="s">
        <v>592</v>
      </c>
      <c r="B646" s="779"/>
      <c r="C646" s="674">
        <v>0</v>
      </c>
      <c r="D646" s="414">
        <v>322149.84999999998</v>
      </c>
      <c r="E646" s="675">
        <v>0</v>
      </c>
      <c r="F646" s="414">
        <v>0</v>
      </c>
    </row>
    <row r="647" spans="1:6" ht="21.75" customHeight="1" x14ac:dyDescent="0.2">
      <c r="A647" s="778" t="s">
        <v>593</v>
      </c>
      <c r="B647" s="779"/>
      <c r="C647" s="674">
        <v>0</v>
      </c>
      <c r="D647" s="414">
        <v>3772.76</v>
      </c>
      <c r="E647" s="675">
        <v>28951.29</v>
      </c>
      <c r="F647" s="414">
        <v>0</v>
      </c>
    </row>
    <row r="648" spans="1:6" x14ac:dyDescent="0.2">
      <c r="A648" s="778" t="s">
        <v>594</v>
      </c>
      <c r="B648" s="779"/>
      <c r="C648" s="674"/>
      <c r="D648" s="414">
        <v>0.39</v>
      </c>
      <c r="E648" s="675">
        <v>41486.800000000003</v>
      </c>
      <c r="F648" s="414">
        <v>0</v>
      </c>
    </row>
    <row r="649" spans="1:6" x14ac:dyDescent="0.2">
      <c r="A649" s="778" t="s">
        <v>625</v>
      </c>
      <c r="B649" s="779"/>
      <c r="C649" s="674">
        <v>0</v>
      </c>
      <c r="D649" s="414">
        <v>4729.8900000000003</v>
      </c>
      <c r="E649" s="675">
        <v>0</v>
      </c>
      <c r="F649" s="414">
        <v>7296.99</v>
      </c>
    </row>
    <row r="650" spans="1:6" x14ac:dyDescent="0.2">
      <c r="A650" s="767" t="s">
        <v>596</v>
      </c>
      <c r="B650" s="768"/>
      <c r="C650" s="695">
        <v>525.02</v>
      </c>
      <c r="D650" s="676">
        <v>571.4</v>
      </c>
      <c r="E650" s="696">
        <v>30207.61</v>
      </c>
      <c r="F650" s="676">
        <v>6000</v>
      </c>
    </row>
    <row r="651" spans="1:6" ht="13.5" thickBot="1" x14ac:dyDescent="0.25">
      <c r="A651" s="769" t="s">
        <v>595</v>
      </c>
      <c r="B651" s="770"/>
      <c r="C651" s="674">
        <v>0</v>
      </c>
      <c r="D651" s="414">
        <v>0</v>
      </c>
      <c r="E651" s="675">
        <v>0</v>
      </c>
      <c r="F651" s="414">
        <v>1368.74</v>
      </c>
    </row>
    <row r="652" spans="1:6" ht="13.5" thickBot="1" x14ac:dyDescent="0.25">
      <c r="A652" s="771" t="s">
        <v>335</v>
      </c>
      <c r="B652" s="772"/>
      <c r="C652" s="490">
        <f>C641</f>
        <v>525.13</v>
      </c>
      <c r="D652" s="490">
        <f t="shared" ref="D652:F652" si="19">D641</f>
        <v>331224.29000000004</v>
      </c>
      <c r="E652" s="490">
        <f t="shared" si="19"/>
        <v>1233439.0100000002</v>
      </c>
      <c r="F652" s="490">
        <f t="shared" si="19"/>
        <v>64716.729999999996</v>
      </c>
    </row>
    <row r="655" spans="1:6" ht="30" customHeight="1" x14ac:dyDescent="0.2">
      <c r="A655" s="773" t="s">
        <v>597</v>
      </c>
      <c r="B655" s="773"/>
      <c r="C655" s="773"/>
      <c r="D655" s="773"/>
      <c r="E655" s="774"/>
      <c r="F655" s="774"/>
    </row>
    <row r="657" spans="1:5" x14ac:dyDescent="0.2">
      <c r="A657" s="775" t="s">
        <v>598</v>
      </c>
      <c r="B657" s="775"/>
      <c r="C657" s="775"/>
      <c r="D657" s="775"/>
    </row>
    <row r="658" spans="1:5" ht="13.5" thickBot="1" x14ac:dyDescent="0.25"/>
    <row r="659" spans="1:5" ht="51.75" thickBot="1" x14ac:dyDescent="0.25">
      <c r="A659" s="776" t="s">
        <v>229</v>
      </c>
      <c r="B659" s="777"/>
      <c r="C659" s="463" t="s">
        <v>599</v>
      </c>
      <c r="D659" s="463" t="s">
        <v>600</v>
      </c>
    </row>
    <row r="660" spans="1:5" ht="13.5" thickBot="1" x14ac:dyDescent="0.25">
      <c r="A660" s="761" t="s">
        <v>601</v>
      </c>
      <c r="B660" s="762"/>
      <c r="C660" s="679">
        <v>469</v>
      </c>
      <c r="D660" s="680">
        <v>465</v>
      </c>
    </row>
    <row r="663" spans="1:5" x14ac:dyDescent="0.2">
      <c r="A663" s="668" t="s">
        <v>602</v>
      </c>
      <c r="B663" s="627"/>
      <c r="C663" s="627"/>
      <c r="D663" s="627"/>
      <c r="E663" s="627"/>
    </row>
    <row r="664" spans="1:5" ht="13.5" thickBot="1" x14ac:dyDescent="0.25">
      <c r="B664" s="681"/>
      <c r="C664" s="681"/>
    </row>
    <row r="665" spans="1:5" ht="51.75" thickBot="1" x14ac:dyDescent="0.25">
      <c r="A665" s="670" t="s">
        <v>603</v>
      </c>
      <c r="B665" s="671" t="s">
        <v>604</v>
      </c>
      <c r="C665" s="671" t="s">
        <v>350</v>
      </c>
      <c r="D665" s="370" t="s">
        <v>605</v>
      </c>
      <c r="E665" s="369" t="s">
        <v>606</v>
      </c>
    </row>
    <row r="666" spans="1:5" x14ac:dyDescent="0.2">
      <c r="A666" s="682" t="s">
        <v>277</v>
      </c>
      <c r="B666" s="683" t="s">
        <v>626</v>
      </c>
      <c r="C666" s="410"/>
      <c r="D666" s="684"/>
      <c r="E666" s="683"/>
    </row>
    <row r="667" spans="1:5" x14ac:dyDescent="0.2">
      <c r="A667" s="685" t="s">
        <v>278</v>
      </c>
      <c r="B667" s="386"/>
      <c r="C667" s="386"/>
      <c r="D667" s="385"/>
      <c r="E667" s="386"/>
    </row>
    <row r="670" spans="1:5" x14ac:dyDescent="0.2">
      <c r="A670" s="668" t="s">
        <v>607</v>
      </c>
      <c r="B670" s="686"/>
      <c r="C670" s="686"/>
      <c r="D670" s="686"/>
      <c r="E670" s="686"/>
    </row>
    <row r="671" spans="1:5" ht="13.5" thickBot="1" x14ac:dyDescent="0.25">
      <c r="B671" s="681"/>
      <c r="C671" s="681"/>
    </row>
    <row r="672" spans="1:5" ht="51.75" thickBot="1" x14ac:dyDescent="0.25">
      <c r="A672" s="670" t="s">
        <v>603</v>
      </c>
      <c r="B672" s="671" t="s">
        <v>604</v>
      </c>
      <c r="C672" s="671" t="s">
        <v>350</v>
      </c>
      <c r="D672" s="370" t="s">
        <v>608</v>
      </c>
      <c r="E672" s="369" t="s">
        <v>606</v>
      </c>
    </row>
    <row r="673" spans="1:6" x14ac:dyDescent="0.2">
      <c r="A673" s="682" t="s">
        <v>277</v>
      </c>
      <c r="B673" s="410" t="s">
        <v>609</v>
      </c>
      <c r="C673" s="410"/>
      <c r="D673" s="687"/>
      <c r="E673" s="410"/>
    </row>
    <row r="674" spans="1:6" x14ac:dyDescent="0.2">
      <c r="A674" s="685" t="s">
        <v>278</v>
      </c>
      <c r="B674" s="386"/>
      <c r="C674" s="386"/>
      <c r="D674" s="385"/>
      <c r="E674" s="386"/>
    </row>
    <row r="675" spans="1:6" x14ac:dyDescent="0.2">
      <c r="A675" s="685" t="s">
        <v>610</v>
      </c>
      <c r="B675" s="386"/>
      <c r="C675" s="386"/>
      <c r="D675" s="385"/>
      <c r="E675" s="386"/>
    </row>
    <row r="676" spans="1:6" x14ac:dyDescent="0.2">
      <c r="A676" s="685" t="s">
        <v>611</v>
      </c>
      <c r="B676" s="386"/>
      <c r="C676" s="386"/>
      <c r="D676" s="385"/>
      <c r="E676" s="386"/>
    </row>
    <row r="677" spans="1:6" x14ac:dyDescent="0.2">
      <c r="A677" s="685" t="s">
        <v>612</v>
      </c>
      <c r="B677" s="386"/>
      <c r="C677" s="386"/>
      <c r="D677" s="385"/>
      <c r="E677" s="386"/>
    </row>
    <row r="678" spans="1:6" x14ac:dyDescent="0.2">
      <c r="A678" s="685" t="s">
        <v>613</v>
      </c>
      <c r="B678" s="386"/>
      <c r="C678" s="386"/>
      <c r="D678" s="385"/>
      <c r="E678" s="386"/>
    </row>
    <row r="679" spans="1:6" x14ac:dyDescent="0.2">
      <c r="A679" s="685" t="s">
        <v>614</v>
      </c>
      <c r="B679" s="386"/>
      <c r="C679" s="386"/>
      <c r="D679" s="385"/>
      <c r="E679" s="386"/>
    </row>
    <row r="680" spans="1:6" ht="13.5" thickBot="1" x14ac:dyDescent="0.25">
      <c r="A680" s="688" t="s">
        <v>615</v>
      </c>
      <c r="B680" s="689"/>
      <c r="C680" s="689"/>
      <c r="D680" s="690"/>
      <c r="E680" s="689"/>
    </row>
    <row r="688" spans="1:6" x14ac:dyDescent="0.2">
      <c r="A688" s="691"/>
      <c r="B688" s="691"/>
      <c r="C688" s="763"/>
      <c r="D688" s="764"/>
      <c r="E688" s="691"/>
      <c r="F688" s="691"/>
    </row>
    <row r="689" spans="1:7" x14ac:dyDescent="0.2">
      <c r="A689" s="692" t="s">
        <v>616</v>
      </c>
      <c r="B689" s="692"/>
      <c r="C689" s="763" t="s">
        <v>617</v>
      </c>
      <c r="D689" s="764"/>
      <c r="E689" s="692"/>
      <c r="F689" s="765" t="s">
        <v>618</v>
      </c>
      <c r="G689" s="765"/>
    </row>
    <row r="690" spans="1:7" x14ac:dyDescent="0.2">
      <c r="A690" s="692" t="s">
        <v>619</v>
      </c>
      <c r="B690" s="443"/>
      <c r="C690" s="765" t="s">
        <v>8</v>
      </c>
      <c r="D690" s="766"/>
      <c r="E690" s="692"/>
      <c r="F690" s="765" t="s">
        <v>620</v>
      </c>
      <c r="G690" s="765"/>
    </row>
  </sheetData>
  <mergeCells count="423"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B177:D177"/>
    <mergeCell ref="B178:D178"/>
    <mergeCell ref="B179:D179"/>
    <mergeCell ref="A180:D180"/>
    <mergeCell ref="A185:G185"/>
    <mergeCell ref="A187:B187"/>
    <mergeCell ref="A173:D174"/>
    <mergeCell ref="E173:E174"/>
    <mergeCell ref="F173:H173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218:B218"/>
    <mergeCell ref="A221:E221"/>
    <mergeCell ref="A223:B223"/>
    <mergeCell ref="A224:B224"/>
    <mergeCell ref="A225:B225"/>
    <mergeCell ref="A226:B226"/>
    <mergeCell ref="A212:B212"/>
    <mergeCell ref="A213:B213"/>
    <mergeCell ref="A214:B214"/>
    <mergeCell ref="A215:B215"/>
    <mergeCell ref="A216:B216"/>
    <mergeCell ref="A217:B217"/>
    <mergeCell ref="A233:B233"/>
    <mergeCell ref="A234:B234"/>
    <mergeCell ref="A235:B235"/>
    <mergeCell ref="A236:B236"/>
    <mergeCell ref="A239:D239"/>
    <mergeCell ref="A241:B241"/>
    <mergeCell ref="A227:B227"/>
    <mergeCell ref="A228:B228"/>
    <mergeCell ref="A229:B229"/>
    <mergeCell ref="A230:B230"/>
    <mergeCell ref="A231:B231"/>
    <mergeCell ref="A232:B232"/>
    <mergeCell ref="B254:E254"/>
    <mergeCell ref="B262:E262"/>
    <mergeCell ref="A273:E273"/>
    <mergeCell ref="A275:B275"/>
    <mergeCell ref="A276:B276"/>
    <mergeCell ref="A277:B277"/>
    <mergeCell ref="A242:B242"/>
    <mergeCell ref="A243:B243"/>
    <mergeCell ref="A244:B244"/>
    <mergeCell ref="A250:E250"/>
    <mergeCell ref="B252:C252"/>
    <mergeCell ref="D252:E252"/>
    <mergeCell ref="A284:B284"/>
    <mergeCell ref="A285:B285"/>
    <mergeCell ref="A286:D286"/>
    <mergeCell ref="A288:B288"/>
    <mergeCell ref="A289:B289"/>
    <mergeCell ref="A290:B290"/>
    <mergeCell ref="A278:B278"/>
    <mergeCell ref="A279:B279"/>
    <mergeCell ref="A280:B280"/>
    <mergeCell ref="A281:B281"/>
    <mergeCell ref="A282:B282"/>
    <mergeCell ref="A283:B283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6:B326"/>
    <mergeCell ref="G326:H326"/>
    <mergeCell ref="A327:B327"/>
    <mergeCell ref="G327:H327"/>
    <mergeCell ref="A328:B328"/>
    <mergeCell ref="G328:H328"/>
    <mergeCell ref="A315:B315"/>
    <mergeCell ref="A316:B316"/>
    <mergeCell ref="A317:B317"/>
    <mergeCell ref="A318:B318"/>
    <mergeCell ref="A321:C321"/>
    <mergeCell ref="A324:C324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47:B347"/>
    <mergeCell ref="A348:B348"/>
    <mergeCell ref="A349:B349"/>
    <mergeCell ref="A354:E354"/>
    <mergeCell ref="A356:B356"/>
    <mergeCell ref="A357:B357"/>
    <mergeCell ref="A341:B341"/>
    <mergeCell ref="A342:B342"/>
    <mergeCell ref="A343:B343"/>
    <mergeCell ref="A344:B344"/>
    <mergeCell ref="A345:B345"/>
    <mergeCell ref="A346:B346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82:B382"/>
    <mergeCell ref="A383:B383"/>
    <mergeCell ref="A385:E385"/>
    <mergeCell ref="A390:I390"/>
    <mergeCell ref="A392:I392"/>
    <mergeCell ref="A394:A395"/>
    <mergeCell ref="B394:D394"/>
    <mergeCell ref="F394:H394"/>
    <mergeCell ref="A370:B370"/>
    <mergeCell ref="A373:D373"/>
    <mergeCell ref="A375:B375"/>
    <mergeCell ref="A376:B376"/>
    <mergeCell ref="A377:B377"/>
    <mergeCell ref="A380:E380"/>
    <mergeCell ref="A422:B422"/>
    <mergeCell ref="A423:B423"/>
    <mergeCell ref="A424:B424"/>
    <mergeCell ref="A425:B425"/>
    <mergeCell ref="A426:B426"/>
    <mergeCell ref="A427:B427"/>
    <mergeCell ref="A415:C415"/>
    <mergeCell ref="A417:B417"/>
    <mergeCell ref="A418:B418"/>
    <mergeCell ref="A419:B419"/>
    <mergeCell ref="A420:B420"/>
    <mergeCell ref="A421:B421"/>
    <mergeCell ref="A440:D440"/>
    <mergeCell ref="A441:C441"/>
    <mergeCell ref="A443:B443"/>
    <mergeCell ref="A444:B444"/>
    <mergeCell ref="A445:B445"/>
    <mergeCell ref="A446:B446"/>
    <mergeCell ref="A428:B428"/>
    <mergeCell ref="A429:B429"/>
    <mergeCell ref="A430:B430"/>
    <mergeCell ref="A436:B436"/>
    <mergeCell ref="C436:D436"/>
    <mergeCell ref="A437:B437"/>
    <mergeCell ref="C437:D437"/>
    <mergeCell ref="A482:B482"/>
    <mergeCell ref="C482:D482"/>
    <mergeCell ref="A493:C493"/>
    <mergeCell ref="A495:D495"/>
    <mergeCell ref="A496:D496"/>
    <mergeCell ref="A497:D497"/>
    <mergeCell ref="A447:B447"/>
    <mergeCell ref="A448:B448"/>
    <mergeCell ref="A478:I478"/>
    <mergeCell ref="A480:E480"/>
    <mergeCell ref="A481:B481"/>
    <mergeCell ref="C481:D481"/>
    <mergeCell ref="A504:D504"/>
    <mergeCell ref="A505:D505"/>
    <mergeCell ref="A506:D506"/>
    <mergeCell ref="A507:D507"/>
    <mergeCell ref="A508:D508"/>
    <mergeCell ref="A509:D509"/>
    <mergeCell ref="A498:D498"/>
    <mergeCell ref="A499:D499"/>
    <mergeCell ref="A500:D500"/>
    <mergeCell ref="A501:D501"/>
    <mergeCell ref="A502:D502"/>
    <mergeCell ref="A503:D503"/>
    <mergeCell ref="A516:D516"/>
    <mergeCell ref="A517:D517"/>
    <mergeCell ref="A518:D518"/>
    <mergeCell ref="A519:D519"/>
    <mergeCell ref="A520:D520"/>
    <mergeCell ref="A521:D521"/>
    <mergeCell ref="A510:D510"/>
    <mergeCell ref="A511:D511"/>
    <mergeCell ref="A512:D512"/>
    <mergeCell ref="A513:D513"/>
    <mergeCell ref="A514:D514"/>
    <mergeCell ref="A515:D515"/>
    <mergeCell ref="A528:D528"/>
    <mergeCell ref="A529:D529"/>
    <mergeCell ref="A530:D530"/>
    <mergeCell ref="A531:D531"/>
    <mergeCell ref="A532:D532"/>
    <mergeCell ref="A533:D533"/>
    <mergeCell ref="A522:D522"/>
    <mergeCell ref="A523:D523"/>
    <mergeCell ref="A524:D524"/>
    <mergeCell ref="A525:D525"/>
    <mergeCell ref="A526:D526"/>
    <mergeCell ref="A527:D527"/>
    <mergeCell ref="A541:D541"/>
    <mergeCell ref="A543:B543"/>
    <mergeCell ref="C543:C544"/>
    <mergeCell ref="D543:D544"/>
    <mergeCell ref="A544:B544"/>
    <mergeCell ref="A545:B545"/>
    <mergeCell ref="A534:D534"/>
    <mergeCell ref="A535:D535"/>
    <mergeCell ref="A536:D536"/>
    <mergeCell ref="A537:D537"/>
    <mergeCell ref="A538:D538"/>
    <mergeCell ref="A539:D539"/>
    <mergeCell ref="A552:B552"/>
    <mergeCell ref="A553:B553"/>
    <mergeCell ref="A554:B554"/>
    <mergeCell ref="A555:B555"/>
    <mergeCell ref="A558:C558"/>
    <mergeCell ref="A560:D560"/>
    <mergeCell ref="A546:B546"/>
    <mergeCell ref="A547:B547"/>
    <mergeCell ref="A548:B548"/>
    <mergeCell ref="A549:B549"/>
    <mergeCell ref="A550:B550"/>
    <mergeCell ref="A551:B551"/>
    <mergeCell ref="A567:D567"/>
    <mergeCell ref="A568:D568"/>
    <mergeCell ref="A569:D569"/>
    <mergeCell ref="A570:D570"/>
    <mergeCell ref="A571:D571"/>
    <mergeCell ref="A572:D572"/>
    <mergeCell ref="A561:D561"/>
    <mergeCell ref="A562:D562"/>
    <mergeCell ref="A563:D563"/>
    <mergeCell ref="A564:D564"/>
    <mergeCell ref="A565:D565"/>
    <mergeCell ref="A566:D566"/>
    <mergeCell ref="A582:D582"/>
    <mergeCell ref="A583:D583"/>
    <mergeCell ref="A584:D584"/>
    <mergeCell ref="A585:D585"/>
    <mergeCell ref="A586:D586"/>
    <mergeCell ref="A587:D587"/>
    <mergeCell ref="A573:D573"/>
    <mergeCell ref="A574:D574"/>
    <mergeCell ref="A575:D575"/>
    <mergeCell ref="A576:D576"/>
    <mergeCell ref="A577:D577"/>
    <mergeCell ref="A580:D580"/>
    <mergeCell ref="A594:D594"/>
    <mergeCell ref="A595:D595"/>
    <mergeCell ref="A596:D596"/>
    <mergeCell ref="A601:D601"/>
    <mergeCell ref="A602:D602"/>
    <mergeCell ref="A603:D603"/>
    <mergeCell ref="A588:D588"/>
    <mergeCell ref="A589:D589"/>
    <mergeCell ref="A590:D590"/>
    <mergeCell ref="A591:D591"/>
    <mergeCell ref="A592:D592"/>
    <mergeCell ref="A593:D593"/>
    <mergeCell ref="A610:D610"/>
    <mergeCell ref="A611:D611"/>
    <mergeCell ref="A612:D612"/>
    <mergeCell ref="A613:D613"/>
    <mergeCell ref="A614:D614"/>
    <mergeCell ref="A617:C617"/>
    <mergeCell ref="A604:D604"/>
    <mergeCell ref="A605:D605"/>
    <mergeCell ref="A606:D606"/>
    <mergeCell ref="A607:D607"/>
    <mergeCell ref="A608:D608"/>
    <mergeCell ref="A609:D609"/>
    <mergeCell ref="A625:D625"/>
    <mergeCell ref="A626:D626"/>
    <mergeCell ref="A627:D627"/>
    <mergeCell ref="A628:D628"/>
    <mergeCell ref="A629:D629"/>
    <mergeCell ref="A630:D630"/>
    <mergeCell ref="A619:D619"/>
    <mergeCell ref="A620:D620"/>
    <mergeCell ref="A621:D621"/>
    <mergeCell ref="A622:D622"/>
    <mergeCell ref="A623:D623"/>
    <mergeCell ref="A624:D624"/>
    <mergeCell ref="A644:B644"/>
    <mergeCell ref="A645:B645"/>
    <mergeCell ref="A646:B646"/>
    <mergeCell ref="A647:B647"/>
    <mergeCell ref="A648:B648"/>
    <mergeCell ref="A649:B649"/>
    <mergeCell ref="A637:F637"/>
    <mergeCell ref="A639:B640"/>
    <mergeCell ref="C639:F639"/>
    <mergeCell ref="A641:B641"/>
    <mergeCell ref="A642:B642"/>
    <mergeCell ref="A643:B643"/>
    <mergeCell ref="A660:B660"/>
    <mergeCell ref="C688:D688"/>
    <mergeCell ref="C689:D689"/>
    <mergeCell ref="F689:G689"/>
    <mergeCell ref="C690:D690"/>
    <mergeCell ref="F690:G690"/>
    <mergeCell ref="A650:B650"/>
    <mergeCell ref="A651:B651"/>
    <mergeCell ref="A652:B652"/>
    <mergeCell ref="A655:F655"/>
    <mergeCell ref="A657:D657"/>
    <mergeCell ref="A659:B659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&amp;C&amp;"-,Standardowy"&lt;MOKOTÓW&gt;
Informacja dodatkowa do sprawozdania finansowego za rok obrotowy zakończony 31 grudnia 2024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1" max="8" man="1"/>
    <brk id="539" max="16383" man="1"/>
    <brk id="557" max="16383" man="1"/>
    <brk id="578" max="16383" man="1"/>
    <brk id="597" max="16383" man="1"/>
    <brk id="635" max="16383" man="1"/>
    <brk id="6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Bilans 2024</vt:lpstr>
      <vt:lpstr>Rachunek zysków i strat 2024</vt:lpstr>
      <vt:lpstr>Zest.zmian w fund.2024</vt:lpstr>
      <vt:lpstr>Załącznik 21 Noty</vt:lpstr>
      <vt:lpstr>'Bilans 2024'!Obszar_wydruku</vt:lpstr>
    </vt:vector>
  </TitlesOfParts>
  <Company>Urząd Dzielnicy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za 2021 rok</dc:title>
  <dc:creator>Perka Agnieszka</dc:creator>
  <cp:lastModifiedBy>Perka Agnieszka</cp:lastModifiedBy>
  <cp:lastPrinted>2025-03-31T06:28:15Z</cp:lastPrinted>
  <dcterms:created xsi:type="dcterms:W3CDTF">2021-03-04T13:33:39Z</dcterms:created>
  <dcterms:modified xsi:type="dcterms:W3CDTF">2025-04-14T12:36:24Z</dcterms:modified>
</cp:coreProperties>
</file>